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B79487AC-77BD-4F4F-A9FA-CD0762B8BBDB}"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BE36" i="10"/>
  <c r="U36" i="10"/>
  <c r="BE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BE34" i="10" s="1"/>
  <c r="AM34" i="10"/>
  <c r="AM35" i="10" s="1"/>
  <c r="AM36" i="10" s="1"/>
  <c r="AM37" i="10" s="1"/>
  <c r="BW34" i="10" l="1"/>
  <c r="BW35" i="10" s="1"/>
  <c r="BW36" i="10" s="1"/>
  <c r="BW37" i="10" s="1"/>
  <c r="BW38" i="10" s="1"/>
  <c r="CO34" i="10" l="1"/>
  <c r="CO35" i="10" s="1"/>
  <c r="CO36" i="10" s="1"/>
</calcChain>
</file>

<file path=xl/sharedStrings.xml><?xml version="1.0" encoding="utf-8"?>
<sst xmlns="http://schemas.openxmlformats.org/spreadsheetml/2006/main" count="1155" uniqueCount="603">
  <si>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</si>
  <si>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</si>
  <si>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</si>
  <si>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</si>
  <si>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</si>
  <si>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</si>
  <si>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</si>
  <si>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</si>
  <si>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</si>
  <si>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</si>
  <si>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</si>
  <si>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</si>
  <si>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</si>
  <si>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</si>
  <si>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</si>
  <si>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</si>
  <si>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</si>
  <si>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</si>
  <si>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</si>
  <si>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</si>
  <si>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</si>
  <si>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</si>
  <si>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</si>
  <si>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</si>
  <si>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</si>
  <si>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</si>
  <si>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</si>
  <si>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</si>
  <si>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</si>
  <si>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</si>
  <si>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</si>
  <si>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</si>
  <si>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</si>
  <si>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</si>
  <si>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</si>
  <si>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</si>
  <si>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</si>
  <si>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</si>
  <si>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</si>
  <si>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</si>
  <si>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</si>
  <si>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</si>
  <si>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</si>
  <si>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</si>
  <si>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</si>
  <si>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</si>
  <si>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</si>
  <si>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</si>
  <si>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</si>
  <si>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</si>
  <si>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</si>
  <si>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</si>
  <si>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</si>
  <si>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</si>
  <si>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</si>
  <si>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</si>
  <si>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</si>
  <si>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</si>
  <si>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</si>
  <si>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</si>
  <si>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</si>
  <si>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</si>
  <si>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</si>
  <si>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</si>
  <si>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</si>
  <si>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</si>
  <si>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</si>
  <si>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</si>
  <si>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</si>
  <si>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</si>
  <si>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</si>
  <si>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</si>
  <si>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</si>
  <si>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</si>
  <si>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</si>
  <si>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</si>
  <si>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</si>
  <si>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</si>
  <si>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</si>
  <si>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</si>
  <si>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</si>
  <si>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</si>
  <si>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</si>
  <si>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</si>
  <si>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</si>
  <si>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</si>
  <si>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</si>
  <si>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</si>
  <si>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</si>
  <si>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</si>
  <si>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</si>
  <si>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</si>
  <si>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</si>
  <si>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</si>
  <si>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</si>
  <si>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</si>
  <si>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</si>
  <si>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</si>
  <si>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蒲郡市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</si>
  <si>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</si>
  <si>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</si>
  <si>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</si>
  <si>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</si>
  <si>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</si>
  <si>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</si>
  <si>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</si>
  <si>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</si>
  <si>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</si>
  <si>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</si>
  <si>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</si>
  <si>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</si>
  <si>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</si>
  <si>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</si>
  <si>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</si>
  <si>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</si>
  <si>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</si>
  <si>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</si>
  <si>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</si>
  <si>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</si>
  <si>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</si>
  <si>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</si>
  <si>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</si>
  <si>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</si>
  <si>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</si>
  <si>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</si>
  <si>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</si>
  <si>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</si>
  <si>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</si>
  <si>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</si>
  <si>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</si>
  <si>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</si>
  <si>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</si>
  <si>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</si>
  <si>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</si>
  <si>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</si>
  <si>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</si>
  <si>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</si>
  <si>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</si>
  <si>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</si>
  <si>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</si>
  <si>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</si>
  <si>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</si>
  <si>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</si>
  <si>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</si>
  <si>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</si>
  <si>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</si>
  <si>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</si>
  <si>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</si>
  <si>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</si>
  <si>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</si>
  <si>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</si>
  <si>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</si>
  <si>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</si>
  <si>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</si>
  <si>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</si>
  <si>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</si>
  <si>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</si>
  <si>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</si>
  <si>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</si>
  <si>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</si>
  <si>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</si>
  <si>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</si>
  <si>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</si>
  <si>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</si>
  <si>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</si>
  <si>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</si>
  <si>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</si>
  <si>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</si>
  <si>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</si>
  <si>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</si>
  <si>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</si>
  <si>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</si>
  <si>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</si>
  <si>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</si>
  <si>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</si>
  <si>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</si>
  <si>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</si>
  <si>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</si>
  <si>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</si>
  <si>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</si>
  <si>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</si>
  <si>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</si>
  <si>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</si>
  <si>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</si>
  <si>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</si>
  <si>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</si>
  <si>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</si>
  <si>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</si>
  <si>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</si>
  <si>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</si>
  <si>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</si>
  <si>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</si>
  <si>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</si>
  <si>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</si>
  <si>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</si>
  <si>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</si>
  <si>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</si>
  <si>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</si>
  <si>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</si>
  <si>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</si>
  <si>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</si>
  <si>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</si>
  <si>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</si>
  <si>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</si>
  <si>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</si>
  <si>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</si>
  <si>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</si>
  <si>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</si>
  <si>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</si>
  <si>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</si>
  <si>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</si>
  <si>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</si>
  <si>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</si>
  <si>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</si>
  <si>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愛知県蒲郡市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</si>
  <si>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</si>
  <si>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</si>
  <si>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</si>
  <si>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</si>
  <si>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</si>
  <si>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</si>
  <si>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</si>
  <si>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</si>
  <si>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</si>
  <si>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</si>
  <si>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</si>
  <si>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</si>
  <si>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</si>
  <si>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</si>
  <si>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</si>
  <si>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</si>
  <si>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</si>
  <si>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</si>
  <si>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</si>
  <si>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</si>
  <si>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</si>
  <si>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</si>
  <si>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</si>
  <si>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</si>
  <si>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</si>
  <si>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</si>
  <si>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</si>
  <si>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</si>
  <si>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</si>
  <si>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</si>
  <si>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</si>
  <si>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</si>
  <si>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</si>
  <si>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</si>
  <si>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</si>
  <si>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</si>
  <si>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</si>
  <si>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</si>
  <si>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</si>
  <si>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</si>
  <si>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</si>
  <si>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</si>
  <si>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</si>
  <si>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</si>
  <si>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</si>
  <si>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</si>
  <si>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</si>
  <si>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</si>
  <si>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</si>
  <si>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</si>
  <si>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</si>
  <si>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</si>
  <si>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</si>
  <si>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</si>
  <si>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</si>
  <si>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</si>
  <si>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</si>
  <si>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</si>
  <si>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</si>
  <si>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</si>
  <si>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</si>
  <si>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</si>
  <si>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</si>
  <si>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</si>
  <si>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</si>
  <si>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</si>
  <si>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</si>
  <si>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</si>
  <si>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</si>
  <si>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</si>
  <si>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</si>
  <si>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</si>
  <si>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</si>
  <si>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</si>
  <si>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</si>
  <si>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</si>
  <si>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</si>
  <si>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</si>
  <si>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</si>
  <si>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</si>
  <si>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</si>
  <si>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</si>
  <si>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</si>
  <si>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</si>
  <si>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</si>
  <si>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</si>
  <si>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</si>
  <si>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</si>
  <si>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</si>
  <si>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</si>
  <si>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</si>
  <si>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</si>
  <si>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</si>
  <si>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</si>
  <si>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</si>
  <si>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</si>
  <si>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</si>
  <si>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</si>
  <si>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</si>
  <si>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</si>
  <si>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</si>
  <si>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</si>
  <si>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</si>
  <si>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</si>
  <si>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</si>
  <si>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</si>
  <si>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</si>
  <si>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</si>
  <si>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</si>
  <si>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</si>
  <si>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</si>
  <si>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</si>
  <si>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</si>
  <si>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</si>
  <si>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</si>
  <si>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</si>
  <si>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</si>
  <si>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</si>
  <si>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</si>
  <si>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</si>
  <si>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</si>
  <si>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</si>
  <si>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</si>
  <si>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</si>
  <si>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</si>
  <si>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</si>
  <si>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</si>
  <si>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</si>
  <si>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</si>
  <si>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</si>
  <si>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</si>
  <si>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</si>
  <si>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</si>
  <si>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</si>
  <si>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</si>
  <si>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</si>
  <si>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</si>
  <si>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</si>
  <si>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</si>
  <si>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</si>
  <si>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</si>
  <si>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</si>
  <si>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</si>
  <si>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</si>
  <si>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</si>
  <si>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</si>
  <si>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</si>
  <si>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</si>
  <si>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</si>
  <si>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</si>
  <si>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</si>
  <si>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</si>
  <si>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</si>
  <si>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</si>
  <si>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</si>
  <si>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愛知県蒲郡市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</si>
  <si>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</si>
  <si>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</si>
  <si>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</si>
  <si>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</si>
  <si>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</si>
  <si>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</si>
  <si>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</si>
  <si>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</si>
  <si>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</si>
  <si>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</si>
  <si>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</si>
  <si>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</si>
  <si>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</si>
  <si>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</si>
  <si>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</si>
  <si>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</si>
  <si>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</si>
  <si>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</si>
  <si>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</si>
  <si>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</si>
  <si>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</si>
  <si>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公共用地対策事業特別会計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</si>
  <si>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</si>
  <si>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</si>
  <si>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</si>
  <si>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</si>
  <si>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</si>
  <si>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</si>
  <si>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</si>
  <si>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</si>
  <si>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</si>
  <si>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</si>
  <si>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</si>
  <si>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</si>
  <si>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</si>
  <si>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</si>
  <si>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</si>
  <si>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</si>
  <si>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</si>
  <si>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</si>
  <si>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病院事業会計</t>
    <phoneticPr fontId="5"/>
  </si>
  <si>
    <t>法適用企業</t>
    <phoneticPr fontId="5"/>
  </si>
  <si>
    <t>モーターボート競走事業会計</t>
    <phoneticPr fontId="5"/>
  </si>
  <si>
    <t>法適用企業</t>
    <phoneticPr fontId="5"/>
  </si>
  <si>
    <t>企業用地造成事業特別会計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</si>
  <si>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</si>
  <si>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</si>
  <si>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</si>
  <si>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</si>
  <si>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</si>
  <si>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</si>
  <si>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</si>
  <si>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</si>
  <si>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</si>
  <si>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</si>
  <si>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</si>
  <si>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</si>
  <si>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</si>
  <si>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</si>
  <si>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</si>
  <si>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</si>
  <si>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</si>
  <si>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</si>
  <si>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</si>
  <si>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</si>
  <si>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</si>
  <si>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</si>
  <si>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</si>
  <si>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</si>
  <si>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</si>
  <si>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</si>
  <si>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</si>
  <si>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</si>
  <si>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</si>
  <si>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</si>
  <si>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</si>
  <si>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</si>
  <si>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</si>
  <si>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</si>
  <si>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</si>
  <si>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</si>
  <si>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</si>
  <si>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</si>
  <si>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</si>
  <si>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</si>
  <si>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</si>
  <si>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</si>
  <si>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</si>
  <si>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</si>
  <si>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</si>
  <si>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</si>
  <si>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</si>
  <si>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</si>
  <si>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</si>
  <si>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</si>
  <si>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</si>
  <si>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</si>
  <si>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</si>
  <si>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</si>
  <si>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</si>
  <si>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</si>
  <si>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</si>
  <si>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</si>
  <si>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</si>
  <si>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</si>
  <si>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</si>
  <si>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</si>
  <si>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</si>
  <si>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</si>
  <si>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</si>
  <si>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</si>
  <si>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</si>
  <si>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</si>
  <si>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</si>
  <si>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</si>
  <si>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</si>
  <si>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</si>
  <si>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</si>
  <si>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</si>
  <si>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</si>
  <si>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</si>
  <si>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</si>
  <si>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</si>
  <si>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</si>
  <si>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</si>
  <si>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</si>
  <si>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</si>
  <si>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</si>
  <si>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</si>
  <si>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</si>
  <si>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</si>
  <si>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</si>
  <si>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</si>
  <si>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</si>
  <si>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</si>
  <si>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</si>
  <si>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</si>
  <si>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</si>
  <si>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</si>
  <si>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</si>
  <si>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</si>
  <si>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</si>
  <si>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</si>
  <si>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</si>
  <si>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</si>
  <si>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</si>
  <si>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</si>
  <si>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</si>
  <si>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</si>
  <si>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</si>
  <si>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</si>
  <si>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</si>
  <si>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</si>
  <si>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</si>
  <si>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</si>
  <si>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</si>
  <si>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</si>
  <si>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</si>
  <si>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</si>
  <si>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</si>
  <si>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</si>
  <si>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</si>
  <si>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</si>
  <si>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</si>
  <si>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</si>
  <si>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</si>
  <si>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</si>
  <si>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</si>
  <si>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</si>
  <si>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</si>
  <si>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</si>
  <si>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</si>
  <si>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</si>
  <si>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</si>
  <si>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</si>
  <si>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</si>
  <si>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</si>
  <si>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</si>
  <si>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</si>
  <si>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</si>
  <si>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</si>
  <si>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</si>
  <si>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</si>
  <si>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</si>
  <si>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</si>
  <si>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</si>
  <si>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</si>
  <si>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1.99</t>
  </si>
  <si>
    <t>モーターボート競走事業会計</t>
  </si>
  <si>
    <t>一般会計</t>
  </si>
  <si>
    <t>病院事業会計</t>
  </si>
  <si>
    <t>▲ 0.62</t>
  </si>
  <si>
    <t>水道事業会計</t>
  </si>
  <si>
    <t>公共用地対策事業特別会計</t>
  </si>
  <si>
    <t>下水道事業会計</t>
  </si>
  <si>
    <t>企業用地造成事業特別会計</t>
  </si>
  <si>
    <t>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</si>
  <si>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</si>
  <si>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</si>
  <si>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</si>
  <si>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</si>
  <si>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</si>
  <si>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</si>
  <si>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</si>
  <si>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</si>
  <si>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</si>
  <si>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蒲郡市幸田町衛生組合</t>
    <rPh sb="0" eb="3">
      <t>ガマゴオリシ</t>
    </rPh>
    <rPh sb="3" eb="6">
      <t>コウタチョウ</t>
    </rPh>
    <rPh sb="6" eb="8">
      <t>エイセイ</t>
    </rPh>
    <rPh sb="8" eb="10">
      <t>クミアイ</t>
    </rPh>
    <phoneticPr fontId="2"/>
  </si>
  <si>
    <t>愛知県後期高齢者医療広域連合（一般会計）</t>
    <rPh sb="0" eb="3">
      <t>アイチケン</t>
    </rPh>
    <rPh sb="3" eb="8">
      <t>コウキコウレイシャ</t>
    </rPh>
    <rPh sb="8" eb="10">
      <t>イリョウ</t>
    </rPh>
    <rPh sb="10" eb="14">
      <t>コウイキレンゴウ</t>
    </rPh>
    <rPh sb="15" eb="19">
      <t>イッパンカイケイ</t>
    </rPh>
    <phoneticPr fontId="2"/>
  </si>
  <si>
    <t>愛知県後期高齢者医療広域連合（後期高齢者医療特別会計）</t>
    <rPh sb="0" eb="3">
      <t>アイチケン</t>
    </rPh>
    <rPh sb="3" eb="8">
      <t>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</si>
  <si>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東三河広域連合（一般会計）</t>
    <rPh sb="0" eb="3">
      <t>ヒガシミカワ</t>
    </rPh>
    <rPh sb="3" eb="7">
      <t>コウイキレンゴウ</t>
    </rPh>
    <rPh sb="8" eb="12">
      <t>イッパンカイケイ</t>
    </rPh>
    <phoneticPr fontId="2"/>
  </si>
  <si>
    <t>東三河広域連合（介護保険特別会計）</t>
    <rPh sb="0" eb="3">
      <t>ヒガシミカワ</t>
    </rPh>
    <rPh sb="3" eb="7">
      <t>コウイキレンゴウ</t>
    </rPh>
    <rPh sb="8" eb="10">
      <t>カイゴ</t>
    </rPh>
    <rPh sb="10" eb="12">
      <t>ホケン</t>
    </rPh>
    <rPh sb="12" eb="14">
      <t>トクベツ</t>
    </rPh>
    <rPh sb="14" eb="16">
      <t>カイケイ</t>
    </rPh>
    <phoneticPr fontId="2"/>
  </si>
  <si>
    <t>蒲郡交通安全事業会</t>
    <rPh sb="0" eb="2">
      <t>ガマゴオリ</t>
    </rPh>
    <rPh sb="2" eb="9">
      <t>コウツウアンゼンジギョウカイ</t>
    </rPh>
    <phoneticPr fontId="2"/>
  </si>
  <si>
    <t>蒲郡港営施設</t>
    <rPh sb="0" eb="2">
      <t>ガマゴオリ</t>
    </rPh>
    <rPh sb="2" eb="3">
      <t>コウ</t>
    </rPh>
    <rPh sb="3" eb="4">
      <t>エイ</t>
    </rPh>
    <rPh sb="4" eb="6">
      <t>シセツ</t>
    </rPh>
    <phoneticPr fontId="2"/>
  </si>
  <si>
    <t>蒲郡市土地開発公社</t>
    <rPh sb="0" eb="3">
      <t>ガマゴオリシ</t>
    </rPh>
    <rPh sb="3" eb="9">
      <t>トチカイハツコウシャ</t>
    </rPh>
    <phoneticPr fontId="2"/>
  </si>
  <si>
    <t>▲1</t>
    <phoneticPr fontId="2"/>
  </si>
  <si>
    <t>モーターボート競走事業収益基金</t>
    <rPh sb="7" eb="13">
      <t>キョウソウジギョウシュウエキ</t>
    </rPh>
    <rPh sb="13" eb="15">
      <t>キキン</t>
    </rPh>
    <phoneticPr fontId="5"/>
  </si>
  <si>
    <t>教育施設整備事業基金</t>
    <phoneticPr fontId="2"/>
  </si>
  <si>
    <t>社会福祉基金</t>
    <rPh sb="0" eb="2">
      <t>シャカイ</t>
    </rPh>
    <rPh sb="2" eb="4">
      <t>フクシ</t>
    </rPh>
    <rPh sb="4" eb="6">
      <t>キキン</t>
    </rPh>
    <phoneticPr fontId="19"/>
  </si>
  <si>
    <t>ふるさと蒲郡応援基金</t>
    <rPh sb="4" eb="6">
      <t>ガマゴオリ</t>
    </rPh>
    <rPh sb="6" eb="8">
      <t>オウエン</t>
    </rPh>
    <rPh sb="8" eb="10">
      <t>キキン</t>
    </rPh>
    <phoneticPr fontId="19"/>
  </si>
  <si>
    <t>新型コロナウイルス感染症対策基金</t>
    <rPh sb="0" eb="2">
      <t>シンガタ</t>
    </rPh>
    <rPh sb="9" eb="12">
      <t>カンセンショウ</t>
    </rPh>
    <rPh sb="12" eb="16">
      <t>タイサクキキン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</si>
  <si>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</si>
  <si>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</si>
  <si>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</si>
  <si>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数年、他会計に対する繰出しをモーターボート競走事業会計から直接行っているため、将来負担比率は発生していない。一方で、有形固定資産減価償却率は類似団体よりも高く上昇傾向にあるが、主な要因としては、昭和４０年代に建設された市民会館や、学校教育施設（小中学校計２０校）等をはじめとした築３０年を超える施設が多いことが挙げられる。公共施設等総合管理計画に基づき、適正な施設規模への見直し・合理化を図り、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</si>
  <si>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</si>
  <si>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</si>
  <si>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</si>
  <si>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</si>
  <si>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</si>
  <si>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</si>
  <si>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将来負担比率、実質公債費比率ともに類似団体と比較して低い水準にある。
これは、実質公債費比率については、予算編成の基本的な方針として、償還額以上に借りないという考え方に基づき、新規発行を抑制してきたためである。
しかしながら、上述のとおり、施設の老朽化が進んでおり、公共施設更新に係る投資的経費は増加する見込みであるため、今後は上昇していくことが考えられるため、これまで以上に公債費の適正化に取り組んでいく必要があ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</si>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</sst>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8147-4461-990D-4B3E3BD48D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32991</c:v>
                </c:pt>
                <c:pt idx="1">
                  <c:v>39145</c:v>
                </c:pt>
                <c:pt idx="2">
                  <c:v>33605</c:v>
                </c:pt>
                <c:pt idx="3">
                  <c:v>57422</c:v>
                </c:pt>
                <c:pt idx="4">
                  <c:v>46584</c:v>
                </c:pt>
              </c:numCache>
            </c:numRef>
          </c:val>
          <c:smooth val="0"/>
          <c:extLst>
            <c:ext xmlns:c16="http://schemas.microsoft.com/office/drawing/2014/chart" uri="{C3380CC4-5D6E-409C-BE32-E72D297353CC}">
              <c16:uniqueId val="{00000001-8147-4461-990D-4B3E3BD48D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12.64</c:v>
                </c:pt>
                <c:pt idx="1">
                  <c:v>10.220000000000001</c:v>
                </c:pt>
                <c:pt idx="2">
                  <c:v>11.1</c:v>
                </c:pt>
                <c:pt idx="3">
                  <c:v>12.06</c:v>
                </c:pt>
                <c:pt idx="4">
                  <c:v>13.68</c:v>
                </c:pt>
              </c:numCache>
            </c:numRef>
          </c:val>
          <c:extLst>
            <c:ext xmlns:c16="http://schemas.microsoft.com/office/drawing/2014/chart" uri="{C3380CC4-5D6E-409C-BE32-E72D297353CC}">
              <c16:uniqueId val="{00000000-3810-4EA3-8C63-B80BDEE6B6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19.510000000000002</c:v>
                </c:pt>
                <c:pt idx="1">
                  <c:v>21.72</c:v>
                </c:pt>
                <c:pt idx="2">
                  <c:v>21.44</c:v>
                </c:pt>
                <c:pt idx="3">
                  <c:v>23.26</c:v>
                </c:pt>
                <c:pt idx="4">
                  <c:v>25.68</c:v>
                </c:pt>
              </c:numCache>
            </c:numRef>
          </c:val>
          <c:extLst>
            <c:ext xmlns:c16="http://schemas.microsoft.com/office/drawing/2014/chart" uri="{C3380CC4-5D6E-409C-BE32-E72D297353CC}">
              <c16:uniqueId val="{00000001-3810-4EA3-8C63-B80BDEE6B6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0.56999999999999995</c:v>
                </c:pt>
                <c:pt idx="1">
                  <c:v>-1.99</c:v>
                </c:pt>
                <c:pt idx="2">
                  <c:v>1.08</c:v>
                </c:pt>
                <c:pt idx="3">
                  <c:v>1.27</c:v>
                </c:pt>
                <c:pt idx="4">
                  <c:v>2.09</c:v>
                </c:pt>
              </c:numCache>
            </c:numRef>
          </c:val>
          <c:smooth val="0"/>
          <c:extLst>
            <c:ext xmlns:c16="http://schemas.microsoft.com/office/drawing/2014/chart" uri="{C3380CC4-5D6E-409C-BE32-E72D297353CC}">
              <c16:uniqueId val="{00000002-3810-4EA3-8C63-B80BDEE6B6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3.63</c:v>
                </c:pt>
                <c:pt idx="2">
                  <c:v>#N/A</c:v>
                </c:pt>
                <c:pt idx="3">
                  <c:v>0.94</c:v>
                </c:pt>
                <c:pt idx="4">
                  <c:v>#N/A</c:v>
                </c:pt>
                <c:pt idx="5">
                  <c:v>2.13</c:v>
                </c:pt>
                <c:pt idx="6">
                  <c:v>#N/A</c:v>
                </c:pt>
                <c:pt idx="7">
                  <c:v>0.66</c:v>
                </c:pt>
                <c:pt idx="8">
                  <c:v>#N/A</c:v>
                </c:pt>
                <c:pt idx="9">
                  <c:v>0.69</c:v>
                </c:pt>
              </c:numCache>
            </c:numRef>
          </c:val>
          <c:extLst>
            <c:ext xmlns:c16="http://schemas.microsoft.com/office/drawing/2014/chart" uri="{C3380CC4-5D6E-409C-BE32-E72D297353CC}">
              <c16:uniqueId val="{00000000-B350-4537-8270-CF1EC31F6C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50-4537-8270-CF1EC31F6C39}"/>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0.95</c:v>
                </c:pt>
                <c:pt idx="2">
                  <c:v>#N/A</c:v>
                </c:pt>
                <c:pt idx="3">
                  <c:v>0.84</c:v>
                </c:pt>
                <c:pt idx="4">
                  <c:v>#N/A</c:v>
                </c:pt>
                <c:pt idx="5">
                  <c:v>0.31</c:v>
                </c:pt>
                <c:pt idx="6">
                  <c:v>#N/A</c:v>
                </c:pt>
                <c:pt idx="7">
                  <c:v>0.88</c:v>
                </c:pt>
                <c:pt idx="8">
                  <c:v>#N/A</c:v>
                </c:pt>
                <c:pt idx="9">
                  <c:v>1.1499999999999999</c:v>
                </c:pt>
              </c:numCache>
            </c:numRef>
          </c:val>
          <c:extLst>
            <c:ext xmlns:c16="http://schemas.microsoft.com/office/drawing/2014/chart" uri="{C3380CC4-5D6E-409C-BE32-E72D297353CC}">
              <c16:uniqueId val="{00000002-B350-4537-8270-CF1EC31F6C39}"/>
            </c:ext>
          </c:extLst>
        </c:ser>
        <c:ser>
          <c:idx val="3"/>
          <c:order val="3"/>
          <c:tx>
            <c:strRef>
              <c:f>データシート!$A$30</c:f>
              <c:strCache>
                <c:ptCount val="1"/>
                <c:pt idx="0">
                  <c:v>企業用地造成事業特別会計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1.38</c:v>
                </c:pt>
              </c:numCache>
            </c:numRef>
          </c:val>
          <c:extLst>
            <c:ext xmlns:c16="http://schemas.microsoft.com/office/drawing/2014/chart" uri="{C3380CC4-5D6E-409C-BE32-E72D297353CC}">
              <c16:uniqueId val="{00000003-B350-4537-8270-CF1EC31F6C39}"/>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1.9</c:v>
                </c:pt>
                <c:pt idx="8">
                  <c:v>#N/A</c:v>
                </c:pt>
                <c:pt idx="9">
                  <c:v>2.2599999999999998</c:v>
                </c:pt>
              </c:numCache>
            </c:numRef>
          </c:val>
          <c:extLst>
            <c:ext xmlns:c16="http://schemas.microsoft.com/office/drawing/2014/chart" uri="{C3380CC4-5D6E-409C-BE32-E72D297353CC}">
              <c16:uniqueId val="{00000004-B350-4537-8270-CF1EC31F6C39}"/>
            </c:ext>
          </c:extLst>
        </c:ser>
        <c:ser>
          <c:idx val="5"/>
          <c:order val="5"/>
          <c:tx>
            <c:strRef>
              <c:f>データシート!$A$32</c:f>
              <c:strCache>
                <c:ptCount val="1"/>
                <c:pt idx="0">
                  <c:v>公共用地対策事業特別会計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3.59</c:v>
                </c:pt>
                <c:pt idx="2">
                  <c:v>#N/A</c:v>
                </c:pt>
                <c:pt idx="3">
                  <c:v>3.11</c:v>
                </c:pt>
                <c:pt idx="4">
                  <c:v>#N/A</c:v>
                </c:pt>
                <c:pt idx="5">
                  <c:v>3.09</c:v>
                </c:pt>
                <c:pt idx="6">
                  <c:v>#N/A</c:v>
                </c:pt>
                <c:pt idx="7">
                  <c:v>2.72</c:v>
                </c:pt>
                <c:pt idx="8">
                  <c:v>#N/A</c:v>
                </c:pt>
                <c:pt idx="9">
                  <c:v>3.13</c:v>
                </c:pt>
              </c:numCache>
            </c:numRef>
          </c:val>
          <c:extLst>
            <c:ext xmlns:c16="http://schemas.microsoft.com/office/drawing/2014/chart" uri="{C3380CC4-5D6E-409C-BE32-E72D297353CC}">
              <c16:uniqueId val="{00000005-B350-4537-8270-CF1EC31F6C3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8.02</c:v>
                </c:pt>
                <c:pt idx="2">
                  <c:v>#N/A</c:v>
                </c:pt>
                <c:pt idx="3">
                  <c:v>7.12</c:v>
                </c:pt>
                <c:pt idx="4">
                  <c:v>#N/A</c:v>
                </c:pt>
                <c:pt idx="5">
                  <c:v>6.38</c:v>
                </c:pt>
                <c:pt idx="6">
                  <c:v>#N/A</c:v>
                </c:pt>
                <c:pt idx="7">
                  <c:v>6.54</c:v>
                </c:pt>
                <c:pt idx="8">
                  <c:v>#N/A</c:v>
                </c:pt>
                <c:pt idx="9">
                  <c:v>6.2</c:v>
                </c:pt>
              </c:numCache>
            </c:numRef>
          </c:val>
          <c:extLst>
            <c:ext xmlns:c16="http://schemas.microsoft.com/office/drawing/2014/chart" uri="{C3380CC4-5D6E-409C-BE32-E72D297353CC}">
              <c16:uniqueId val="{00000006-B350-4537-8270-CF1EC31F6C3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1.1499999999999999</c:v>
                </c:pt>
                <c:pt idx="2">
                  <c:v>#N/A</c:v>
                </c:pt>
                <c:pt idx="3">
                  <c:v>0</c:v>
                </c:pt>
                <c:pt idx="4">
                  <c:v>0.62</c:v>
                </c:pt>
                <c:pt idx="5">
                  <c:v>#N/A</c:v>
                </c:pt>
                <c:pt idx="6">
                  <c:v>#N/A</c:v>
                </c:pt>
                <c:pt idx="7">
                  <c:v>2.1800000000000002</c:v>
                </c:pt>
                <c:pt idx="8">
                  <c:v>#N/A</c:v>
                </c:pt>
                <c:pt idx="9">
                  <c:v>6.45</c:v>
                </c:pt>
              </c:numCache>
            </c:numRef>
          </c:val>
          <c:extLst>
            <c:ext xmlns:c16="http://schemas.microsoft.com/office/drawing/2014/chart" uri="{C3380CC4-5D6E-409C-BE32-E72D297353CC}">
              <c16:uniqueId val="{00000007-B350-4537-8270-CF1EC31F6C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9.0500000000000007</c:v>
                </c:pt>
                <c:pt idx="2">
                  <c:v>#N/A</c:v>
                </c:pt>
                <c:pt idx="3">
                  <c:v>7.11</c:v>
                </c:pt>
                <c:pt idx="4">
                  <c:v>#N/A</c:v>
                </c:pt>
                <c:pt idx="5">
                  <c:v>8</c:v>
                </c:pt>
                <c:pt idx="6">
                  <c:v>#N/A</c:v>
                </c:pt>
                <c:pt idx="7">
                  <c:v>8.9600000000000009</c:v>
                </c:pt>
                <c:pt idx="8">
                  <c:v>#N/A</c:v>
                </c:pt>
                <c:pt idx="9">
                  <c:v>10.54</c:v>
                </c:pt>
              </c:numCache>
            </c:numRef>
          </c:val>
          <c:extLst>
            <c:ext xmlns:c16="http://schemas.microsoft.com/office/drawing/2014/chart" uri="{C3380CC4-5D6E-409C-BE32-E72D297353CC}">
              <c16:uniqueId val="{00000008-B350-4537-8270-CF1EC31F6C39}"/>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68.56</c:v>
                </c:pt>
                <c:pt idx="2">
                  <c:v>#N/A</c:v>
                </c:pt>
                <c:pt idx="3">
                  <c:v>83.78</c:v>
                </c:pt>
                <c:pt idx="4">
                  <c:v>#N/A</c:v>
                </c:pt>
                <c:pt idx="5">
                  <c:v>112.13</c:v>
                </c:pt>
                <c:pt idx="6">
                  <c:v>#N/A</c:v>
                </c:pt>
                <c:pt idx="7">
                  <c:v>126.93</c:v>
                </c:pt>
                <c:pt idx="8">
                  <c:v>#N/A</c:v>
                </c:pt>
                <c:pt idx="9">
                  <c:v>148.05000000000001</c:v>
                </c:pt>
              </c:numCache>
            </c:numRef>
          </c:val>
          <c:extLst>
            <c:ext xmlns:c16="http://schemas.microsoft.com/office/drawing/2014/chart" uri="{C3380CC4-5D6E-409C-BE32-E72D297353CC}">
              <c16:uniqueId val="{00000009-B350-4537-8270-CF1EC31F6C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3343</c:v>
                </c:pt>
                <c:pt idx="5">
                  <c:v>3312</c:v>
                </c:pt>
                <c:pt idx="8">
                  <c:v>3242</c:v>
                </c:pt>
                <c:pt idx="11">
                  <c:v>3151</c:v>
                </c:pt>
                <c:pt idx="14">
                  <c:v>3006</c:v>
                </c:pt>
              </c:numCache>
            </c:numRef>
          </c:val>
          <c:extLst>
            <c:ext xmlns:c16="http://schemas.microsoft.com/office/drawing/2014/chart" uri="{C3380CC4-5D6E-409C-BE32-E72D297353CC}">
              <c16:uniqueId val="{00000000-2651-4C51-8344-3BC213DE25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51-4C51-8344-3BC213DE25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51-4C51-8344-3BC213DE25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53</c:v>
                </c:pt>
                <c:pt idx="6">
                  <c:v>52</c:v>
                </c:pt>
                <c:pt idx="9">
                  <c:v>52</c:v>
                </c:pt>
                <c:pt idx="12">
                  <c:v>52</c:v>
                </c:pt>
              </c:numCache>
            </c:numRef>
          </c:val>
          <c:extLst>
            <c:ext xmlns:c16="http://schemas.microsoft.com/office/drawing/2014/chart" uri="{C3380CC4-5D6E-409C-BE32-E72D297353CC}">
              <c16:uniqueId val="{00000003-2651-4C51-8344-3BC213DE25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c:v>
                </c:pt>
                <c:pt idx="3">
                  <c:v>1</c:v>
                </c:pt>
                <c:pt idx="6">
                  <c:v>5</c:v>
                </c:pt>
                <c:pt idx="9">
                  <c:v>2</c:v>
                </c:pt>
                <c:pt idx="12">
                  <c:v>3</c:v>
                </c:pt>
              </c:numCache>
            </c:numRef>
          </c:val>
          <c:extLst>
            <c:ext xmlns:c16="http://schemas.microsoft.com/office/drawing/2014/chart" uri="{C3380CC4-5D6E-409C-BE32-E72D297353CC}">
              <c16:uniqueId val="{00000004-2651-4C51-8344-3BC213DE25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51-4C51-8344-3BC213DE25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51-4C51-8344-3BC213DE25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3241</c:v>
                </c:pt>
                <c:pt idx="3">
                  <c:v>3217</c:v>
                </c:pt>
                <c:pt idx="6">
                  <c:v>3170</c:v>
                </c:pt>
                <c:pt idx="9">
                  <c:v>3051</c:v>
                </c:pt>
                <c:pt idx="12">
                  <c:v>2779</c:v>
                </c:pt>
              </c:numCache>
            </c:numRef>
          </c:val>
          <c:extLst>
            <c:ext xmlns:c16="http://schemas.microsoft.com/office/drawing/2014/chart" uri="{C3380CC4-5D6E-409C-BE32-E72D297353CC}">
              <c16:uniqueId val="{00000007-2651-4C51-8344-3BC213DE25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c:v>
                </c:pt>
                <c:pt idx="2">
                  <c:v>#N/A</c:v>
                </c:pt>
                <c:pt idx="3">
                  <c:v>#N/A</c:v>
                </c:pt>
                <c:pt idx="4">
                  <c:v>-41</c:v>
                </c:pt>
                <c:pt idx="5">
                  <c:v>#N/A</c:v>
                </c:pt>
                <c:pt idx="6">
                  <c:v>#N/A</c:v>
                </c:pt>
                <c:pt idx="7">
                  <c:v>-15</c:v>
                </c:pt>
                <c:pt idx="8">
                  <c:v>#N/A</c:v>
                </c:pt>
                <c:pt idx="9">
                  <c:v>#N/A</c:v>
                </c:pt>
                <c:pt idx="10">
                  <c:v>-46</c:v>
                </c:pt>
                <c:pt idx="11">
                  <c:v>#N/A</c:v>
                </c:pt>
                <c:pt idx="12">
                  <c:v>#N/A</c:v>
                </c:pt>
                <c:pt idx="13">
                  <c:v>-172</c:v>
                </c:pt>
                <c:pt idx="14">
                  <c:v>#N/A</c:v>
                </c:pt>
              </c:numCache>
            </c:numRef>
          </c:val>
          <c:smooth val="0"/>
          <c:extLst>
            <c:ext xmlns:c16="http://schemas.microsoft.com/office/drawing/2014/chart" uri="{C3380CC4-5D6E-409C-BE32-E72D297353CC}">
              <c16:uniqueId val="{00000008-2651-4C51-8344-3BC213DE25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23872</c:v>
                </c:pt>
                <c:pt idx="5">
                  <c:v>23323</c:v>
                </c:pt>
                <c:pt idx="8">
                  <c:v>23207</c:v>
                </c:pt>
                <c:pt idx="11">
                  <c:v>23016</c:v>
                </c:pt>
                <c:pt idx="14">
                  <c:v>22867</c:v>
                </c:pt>
              </c:numCache>
            </c:numRef>
          </c:val>
          <c:extLst>
            <c:ext xmlns:c16="http://schemas.microsoft.com/office/drawing/2014/chart" uri="{C3380CC4-5D6E-409C-BE32-E72D297353CC}">
              <c16:uniqueId val="{00000000-3E98-42DD-BDAC-F67A151721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6383</c:v>
                </c:pt>
                <c:pt idx="5">
                  <c:v>6163</c:v>
                </c:pt>
                <c:pt idx="8">
                  <c:v>5472</c:v>
                </c:pt>
                <c:pt idx="11">
                  <c:v>4898</c:v>
                </c:pt>
                <c:pt idx="14">
                  <c:v>4426</c:v>
                </c:pt>
              </c:numCache>
            </c:numRef>
          </c:val>
          <c:extLst>
            <c:ext xmlns:c16="http://schemas.microsoft.com/office/drawing/2014/chart" uri="{C3380CC4-5D6E-409C-BE32-E72D297353CC}">
              <c16:uniqueId val="{00000001-3E98-42DD-BDAC-F67A151721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7368</c:v>
                </c:pt>
                <c:pt idx="5">
                  <c:v>8735</c:v>
                </c:pt>
                <c:pt idx="8">
                  <c:v>8233</c:v>
                </c:pt>
                <c:pt idx="11">
                  <c:v>10545</c:v>
                </c:pt>
                <c:pt idx="14">
                  <c:v>13871</c:v>
                </c:pt>
              </c:numCache>
            </c:numRef>
          </c:val>
          <c:extLst>
            <c:ext xmlns:c16="http://schemas.microsoft.com/office/drawing/2014/chart" uri="{C3380CC4-5D6E-409C-BE32-E72D297353CC}">
              <c16:uniqueId val="{00000002-3E98-42DD-BDAC-F67A151721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98-42DD-BDAC-F67A151721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98-42DD-BDAC-F67A151721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98-42DD-BDAC-F67A151721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2840</c:v>
                </c:pt>
                <c:pt idx="3">
                  <c:v>2827</c:v>
                </c:pt>
                <c:pt idx="6">
                  <c:v>2882</c:v>
                </c:pt>
                <c:pt idx="9">
                  <c:v>3005</c:v>
                </c:pt>
                <c:pt idx="12">
                  <c:v>3245</c:v>
                </c:pt>
              </c:numCache>
            </c:numRef>
          </c:val>
          <c:extLst>
            <c:ext xmlns:c16="http://schemas.microsoft.com/office/drawing/2014/chart" uri="{C3380CC4-5D6E-409C-BE32-E72D297353CC}">
              <c16:uniqueId val="{00000006-3E98-42DD-BDAC-F67A151721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654</c:v>
                </c:pt>
                <c:pt idx="3">
                  <c:v>604</c:v>
                </c:pt>
                <c:pt idx="6">
                  <c:v>553</c:v>
                </c:pt>
                <c:pt idx="9">
                  <c:v>503</c:v>
                </c:pt>
                <c:pt idx="12">
                  <c:v>453</c:v>
                </c:pt>
              </c:numCache>
            </c:numRef>
          </c:val>
          <c:extLst>
            <c:ext xmlns:c16="http://schemas.microsoft.com/office/drawing/2014/chart" uri="{C3380CC4-5D6E-409C-BE32-E72D297353CC}">
              <c16:uniqueId val="{00000007-3E98-42DD-BDAC-F67A151721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4386</c:v>
                </c:pt>
                <c:pt idx="3">
                  <c:v>3978</c:v>
                </c:pt>
                <c:pt idx="6">
                  <c:v>3624</c:v>
                </c:pt>
                <c:pt idx="9">
                  <c:v>7461</c:v>
                </c:pt>
                <c:pt idx="12">
                  <c:v>16</c:v>
                </c:pt>
              </c:numCache>
            </c:numRef>
          </c:val>
          <c:extLst>
            <c:ext xmlns:c16="http://schemas.microsoft.com/office/drawing/2014/chart" uri="{C3380CC4-5D6E-409C-BE32-E72D297353CC}">
              <c16:uniqueId val="{00000008-3E98-42DD-BDAC-F67A151721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267</c:v>
                </c:pt>
                <c:pt idx="3">
                  <c:v>264</c:v>
                </c:pt>
                <c:pt idx="6">
                  <c:v>219</c:v>
                </c:pt>
                <c:pt idx="9">
                  <c:v>203</c:v>
                </c:pt>
                <c:pt idx="12">
                  <c:v>188</c:v>
                </c:pt>
              </c:numCache>
            </c:numRef>
          </c:val>
          <c:extLst>
            <c:ext xmlns:c16="http://schemas.microsoft.com/office/drawing/2014/chart" uri="{C3380CC4-5D6E-409C-BE32-E72D297353CC}">
              <c16:uniqueId val="{00000009-3E98-42DD-BDAC-F67A151721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27056</c:v>
                </c:pt>
                <c:pt idx="3">
                  <c:v>26266</c:v>
                </c:pt>
                <c:pt idx="6">
                  <c:v>25292</c:v>
                </c:pt>
                <c:pt idx="9">
                  <c:v>25500</c:v>
                </c:pt>
                <c:pt idx="12">
                  <c:v>25140</c:v>
                </c:pt>
              </c:numCache>
            </c:numRef>
          </c:val>
          <c:extLst>
            <c:ext xmlns:c16="http://schemas.microsoft.com/office/drawing/2014/chart" uri="{C3380CC4-5D6E-409C-BE32-E72D297353CC}">
              <c16:uniqueId val="{0000000A-3E98-42DD-BDAC-F67A151721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98-42DD-BDAC-F67A151721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3686</c:v>
                </c:pt>
                <c:pt idx="1">
                  <c:v>4027</c:v>
                </c:pt>
                <c:pt idx="2">
                  <c:v>4558</c:v>
                </c:pt>
              </c:numCache>
            </c:numRef>
          </c:val>
          <c:extLst>
            <c:ext xmlns:c16="http://schemas.microsoft.com/office/drawing/2014/chart" uri="{C3380CC4-5D6E-409C-BE32-E72D297353CC}">
              <c16:uniqueId val="{00000000-0A90-4943-A68A-D05D5EA69A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274</c:v>
                </c:pt>
                <c:pt idx="1">
                  <c:v>274</c:v>
                </c:pt>
                <c:pt idx="2">
                  <c:v>275</c:v>
                </c:pt>
              </c:numCache>
            </c:numRef>
          </c:val>
          <c:extLst>
            <c:ext xmlns:c16="http://schemas.microsoft.com/office/drawing/2014/chart" uri="{C3380CC4-5D6E-409C-BE32-E72D297353CC}">
              <c16:uniqueId val="{00000001-0A90-4943-A68A-D05D5EA69A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3856</c:v>
                </c:pt>
                <c:pt idx="1">
                  <c:v>5827</c:v>
                </c:pt>
                <c:pt idx="2">
                  <c:v>8621</c:v>
                </c:pt>
              </c:numCache>
            </c:numRef>
          </c:val>
          <c:extLst>
            <c:ext xmlns:c16="http://schemas.microsoft.com/office/drawing/2014/chart" uri="{C3380CC4-5D6E-409C-BE32-E72D297353CC}">
              <c16:uniqueId val="{00000002-0A90-4943-A68A-D05D5EA69A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{5A18ADA1-7D78-40E0-B453-C1CE6426BE0E}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597-4D1E-A699-0E509D6F15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{0346043F-5F1D-433B-AEE2-C68C6366DAE0}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97-4D1E-A699-0E509D6F15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{3750DF38-E8D6-4926-A57D-202AD6851F7F}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97-4D1E-A699-0E509D6F15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{17D5A873-D1FA-444C-8A02-9318C1598369}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97-4D1E-A699-0E509D6F15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{BA8DD017-11DB-4B82-BD1E-0905D4CD9AD8}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97-4D1E-A699-0E509D6F15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{DC260E36-1F87-4D2E-A11A-1EF9BA8A3699}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597-4D1E-A699-0E509D6F15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{1783D5F1-6738-4042-B735-56D3EFCE11ED}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597-4D1E-A699-0E509D6F151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{11A818F4-C960-4D7C-A32B-B8096DF6ACC4}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597-4D1E-A699-0E509D6F151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{0E3B0319-2609-4378-83D0-A3EF9BDBB886}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597-4D1E-A699-0E509D6F15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61.6</c:v>
                </c:pt>
                <c:pt idx="16">
                  <c:v>62.9</c:v>
                </c:pt>
                <c:pt idx="24">
                  <c:v>63.4</c:v>
                </c:pt>
                <c:pt idx="32">
                  <c:v>64.400000000000006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597-4D1E-A699-0E509D6F15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{8F8EAC7C-66D5-4786-BCEF-DD7EEED5262D}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597-4D1E-A699-0E509D6F15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{8F41BE6B-692F-4B98-8904-4BD4B8D607D9}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97-4D1E-A699-0E509D6F15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{8A7CF75C-30A2-46E8-BA9B-1CA194A6EB2D}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97-4D1E-A699-0E509D6F15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{2EC67E0F-D904-436C-AA6E-63AB040334D8}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97-4D1E-A699-0E509D6F15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{BC3B52D6-D189-4A1B-845A-B849CFFD807A}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97-4D1E-A699-0E509D6F15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{6DEAF285-7D99-44FD-A9A2-9C554CED9B8D}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597-4D1E-A699-0E509D6F15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{522B58B0-6290-4F9F-8889-946C41EAD6BC}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597-4D1E-A699-0E509D6F151C}"/>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{FF70110A-6E81-483F-A7BA-4892C867789F}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597-4D1E-A699-0E509D6F151C}"/>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{89FE9484-8C43-40EB-B18F-F45860EE1885}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597-4D1E-A699-0E509D6F15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D597-4D1E-A699-0E509D6F151C}"/>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{80D4DED8-F6E8-4EFF-9607-A80866216F3B}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15C-4793-8468-CCFDCD63B7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{A6D09F2E-747F-4937-93DD-4CE06BE841B3}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5C-4793-8468-CCFDCD63B7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{0DD0F717-3107-4202-B6FE-4ECA11BA4D61}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5C-4793-8468-CCFDCD63B7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{5D4E43DB-6A91-4D7B-9230-77C510C5F71A}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5C-4793-8468-CCFDCD63B7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{E3F738B6-B247-4AF4-94B6-A7F48723B62A}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5C-4793-8468-CCFDCD63B79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{CE083C59-33FB-46EC-8648-56A46803DA29}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15C-4793-8468-CCFDCD63B79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{EB9E8BF2-7420-44A4-8E2C-F1B811717C5F}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15C-4793-8468-CCFDCD63B79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{80E3893A-DDEB-4A6F-A51A-B71BD62FEF5B}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15C-4793-8468-CCFDCD63B79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{DA745D9E-EA2E-4712-B2BD-2DBA4AF74C49}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15C-4793-8468-CCFDCD63B7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-0.4</c:v>
                </c:pt>
                <c:pt idx="16">
                  <c:v>-0.2</c:v>
                </c:pt>
                <c:pt idx="24">
                  <c:v>-0.2</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15C-4793-8468-CCFDCD63B7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{4F041C06-8099-4635-8AE9-6A120209A136}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15C-4793-8468-CCFDCD63B7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{A3921188-A8EB-4DA4-90DD-CE73C14C0A56}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5C-4793-8468-CCFDCD63B7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{FC312378-8153-4664-97DC-6F871879E5E7}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5C-4793-8468-CCFDCD63B7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{2926B751-3D09-49AE-8738-7B82E8D78EFE}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5C-4793-8468-CCFDCD63B7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{C7837621-7136-47E6-AA3D-31198F71FDC4}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5C-4793-8468-CCFDCD63B79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{8B1C9DD9-AAF3-416B-AACE-4415632B9608}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15C-4793-8468-CCFDCD63B79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{C0417758-58CD-4998-9640-2DF91C71F418}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15C-4793-8468-CCFDCD63B79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{58072BA5-8594-4B1A-AD5D-BB30D76C2840}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15C-4793-8468-CCFDCD63B79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{3AD45C6F-7134-4091-84DE-E9CCC067605B}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15C-4793-8468-CCFDCD63B7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15C-4793-8468-CCFDCD63B798}"/>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年度の実質公債費比率は▲０．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％（３カ年平均）、単年度で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り、例年に引き続き負数となった。これは、モーターボート競走事業会計から病院事業会計、下水道事業会計に直接繰出しを行うことによって、公営企業債における元利償還金に対する繰入額が抑えられていることが大きな要因である。</a:t>
          </a:r>
          <a:endParaRPr lang="ja-JP" altLang="ja-JP" sz="1400">
            <a:effectLst/>
          </a:endParaRPr>
        </a:p>
        <a:p>
          <a:r>
            <a:rPr kumimoji="1" lang="ja-JP" altLang="ja-JP" sz="1100" i="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今後も老朽化した施設の建替えなどの借入が見込まれているため、注意が必要である。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減債基金のうち、満期一括償還地方債の償還財源として積み立てたものはない。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平成２１年度より引き続き、将来負担比率は発生していない。要因として、</a:t>
          </a:r>
          <a:r>
            <a:rPr kumimoji="1" lang="ja-JP" altLang="en-US" sz="1100">
              <a:solidFill>
                <a:schemeClr val="dk1"/>
              </a:solidFill>
              <a:effectLst/>
              <a:latin typeface="+mn-lt"/>
              <a:ea typeface="+mn-ea"/>
              <a:cs typeface="+mn-cs"/>
            </a:rPr>
            <a:t>下水道事業、病院事業会計において経常利益があり、企業債残高に３か年平均の率を乗じた額を繰入金として計算したことにより、公営企業債等繰入見込額が減少したことや、モーターボート競走事業収益基金などの充当可能基金が増となっていることが挙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今後想定される公共施設の整備に当該基金等を充てることにより充当可能財源等が減少することが考えらえるため、引き続き、地方債の新規発行抑制等を行う必要がある。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愛知県蒲郡市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については、財源不足のための取崩を行わなかったこと、決算積立５００，０００千円を行ったこと、公共用地対策事業特別会計において土地を売却した利益９，４００千円と利子分２１，６００千円を積み立て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を受けている市民生活及び地域経済に対する支援、医療提供体制の整備、感染症予防等の緊急対策に必要な経費の財源に充てるため、蒲郡市新型コロナウイルス感染症対策基金を新たに設置し、１，０１１，４７１千円を積み立て、そのうち３１７，６７５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各基金の目的に沿って適正に管理していく。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公共施設マネジメントの推進による投資的経費の増加が予想されるため、財源として教育施設整備事業基金及びモーターボート競走事業収益基金を活用していく。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　新型コロナウイルス感染症対策に充てることを目的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モーターボート競走事業収益基金　公共施設等の整備に充てることを目的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　教育施設の整備に充てることを目的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社会福祉の充実を目的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ふるさと蒲郡応援基金　ふるさと納税による寄附金の積立を行う。基金の管理を適正に行い寄附目的に沿った事業の財源とする。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新たに新型コロナウイルス感染症対策基金を設置したことにより、増加している。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適正に積立及び処分を行う。また公共施設マネジメントの推進により今後の投資的経費の増加が予想されるため、教育施設の整備に充てることを目的とした教育施設整備事業基金への積立は引続き行う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では金額に差異はあるものの基金繰入金により予算を編成しているが、決算見込みの状況から近年決算において基金取崩を行っていない。決算積立、運用による利子収入相当額等の積立を行い、令和元年度から５３１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増減にかかわらず、予算執行に対し、各課が経費節減（歳出削減）を行うことなどにより捻出した額等の一定額を積み立てる方策としている。災害や急激な景気の悪化に備えること等及び年度間調整のため、必要な金額を確保する。今後について予算の範囲内で適正な積立及び処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運用益の積立を行ったため。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将来の償還財源の確保、財政の健全な運営に資するための資金であり、今後について予算の範囲内で適正な積立及び処分を行う。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当市では、平成２８年度に策定した蒲郡市公共施設等総合管理計画において、建物更新の際に、概ね３割の床面積を縮減するという目標を掲げ、老朽化した施設の集約化・複合化や除却を進めている。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有形固定資産減価償却率については、類似団体より高い水準にあり、上昇傾向にあるも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の、それぞれの公共施設等について個別施設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おり、当該計画に基づいた施設の維持管理を適切に進めていくことで取組の効果が表れていくものと考えられる。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53552</xdr:rowOff>
    </xdr:from>
    <xdr:to>
      <xdr:col>23</xdr:col>
      <xdr:colOff>136525</xdr:colOff>
      <xdr:row>31</xdr:row>
      <xdr:rowOff>155152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31979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611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17568</xdr:rowOff>
    </xdr:from>
    <xdr:to>
      <xdr:col>19</xdr:col>
      <xdr:colOff>187325</xdr:colOff>
      <xdr:row>31</xdr:row>
      <xdr:rowOff>119168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68368</xdr:rowOff>
    </xdr:from>
    <xdr:to>
      <xdr:col>23</xdr:col>
      <xdr:colOff>85725</xdr:colOff>
      <xdr:row>31</xdr:row>
      <xdr:rowOff>104352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15484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31</xdr:row>
      <xdr:rowOff>68368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613685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xdr:rowOff>
    </xdr:from>
    <xdr:to>
      <xdr:col>15</xdr:col>
      <xdr:colOff>136525</xdr:colOff>
      <xdr:row>31</xdr:row>
      <xdr:rowOff>50377</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09007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31</xdr:row>
      <xdr:rowOff>3598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603250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110295</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45525</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債務償還比率は類似団体平均を大きく下回っており、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主な要因としては、病院事業会計及び下水道事業会計への繰出しをモーターボート競走事業から直接行っており、補助費等が類似団体平均、県平均を大きく下回っていることである。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下水道事業、病院事業会計において経常利益があり、企業債残高に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か年平均の率を乗じた額を公営企業債等繰入見込額として計算したため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146946</xdr:rowOff>
    </xdr:from>
    <xdr:to>
      <xdr:col>76</xdr:col>
      <xdr:colOff>73025</xdr:colOff>
      <xdr:row>28</xdr:row>
      <xdr:rowOff>77096</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5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169823</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39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68044</xdr:rowOff>
    </xdr:from>
    <xdr:to>
      <xdr:col>72</xdr:col>
      <xdr:colOff>123825</xdr:colOff>
      <xdr:row>29</xdr:row>
      <xdr:rowOff>169644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26296</xdr:rowOff>
    </xdr:from>
    <xdr:to>
      <xdr:col>76</xdr:col>
      <xdr:colOff>22225</xdr:colOff>
      <xdr:row>29</xdr:row>
      <xdr:rowOff>118844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598421"/>
          <a:ext cx="711200" cy="26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155</xdr:rowOff>
    </xdr:from>
    <xdr:to>
      <xdr:col>68</xdr:col>
      <xdr:colOff>123825</xdr:colOff>
      <xdr:row>29</xdr:row>
      <xdr:rowOff>101755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7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50955</xdr:rowOff>
    </xdr:from>
    <xdr:to>
      <xdr:col>72</xdr:col>
      <xdr:colOff>73025</xdr:colOff>
      <xdr:row>29</xdr:row>
      <xdr:rowOff>118844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3322300" y="5794530"/>
          <a:ext cx="762000" cy="6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7352</xdr:rowOff>
    </xdr:from>
    <xdr:to>
      <xdr:col>64</xdr:col>
      <xdr:colOff>123825</xdr:colOff>
      <xdr:row>29</xdr:row>
      <xdr:rowOff>108952</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7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50955</xdr:rowOff>
    </xdr:from>
    <xdr:to>
      <xdr:col>68</xdr:col>
      <xdr:colOff>73025</xdr:colOff>
      <xdr:row>29</xdr:row>
      <xdr:rowOff>58152</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79453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69603</xdr:rowOff>
    </xdr:from>
    <xdr:to>
      <xdr:col>60</xdr:col>
      <xdr:colOff>123825</xdr:colOff>
      <xdr:row>29</xdr:row>
      <xdr:rowOff>171203</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81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58152</xdr:rowOff>
    </xdr:from>
    <xdr:to>
      <xdr:col>64</xdr:col>
      <xdr:colOff>73025</xdr:colOff>
      <xdr:row>29</xdr:row>
      <xdr:rowOff>120403</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801727"/>
          <a:ext cx="762000" cy="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14721</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5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118282</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5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125479</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52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16280</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58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100982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1905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922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37</xdr:row>
      <xdr:rowOff>148590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484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104775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31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170180</xdr:rowOff>
    </xdr:from>
    <xdr:to>
      <xdr:col>6</xdr:col>
      <xdr:colOff>38100</xdr:colOff>
      <xdr:row>37</xdr:row>
      <xdr:rowOff>100330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49530</xdr:rowOff>
    </xdr:from>
    <xdr:to>
      <xdr:col>10</xdr:col>
      <xdr:colOff>114300</xdr:colOff>
      <xdr:row>37</xdr:row>
      <xdr:rowOff>87630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93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19067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116857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159169</xdr:rowOff>
    </xdr:from>
    <xdr:to>
      <xdr:col>55</xdr:col>
      <xdr:colOff>50800</xdr:colOff>
      <xdr:row>41</xdr:row>
      <xdr:rowOff>89319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74096</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93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161074</xdr:rowOff>
    </xdr:from>
    <xdr:to>
      <xdr:col>50</xdr:col>
      <xdr:colOff>165100</xdr:colOff>
      <xdr:row>41</xdr:row>
      <xdr:rowOff>91224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38519</xdr:rowOff>
    </xdr:from>
    <xdr:to>
      <xdr:col>55</xdr:col>
      <xdr:colOff>0</xdr:colOff>
      <xdr:row>41</xdr:row>
      <xdr:rowOff>40424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6796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164979</xdr:rowOff>
    </xdr:from>
    <xdr:to>
      <xdr:col>46</xdr:col>
      <xdr:colOff>38100</xdr:colOff>
      <xdr:row>41</xdr:row>
      <xdr:rowOff>95129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40424</xdr:rowOff>
    </xdr:from>
    <xdr:to>
      <xdr:col>50</xdr:col>
      <xdr:colOff>114300</xdr:colOff>
      <xdr:row>41</xdr:row>
      <xdr:rowOff>44329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69874"/>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143872</xdr:rowOff>
    </xdr:from>
    <xdr:to>
      <xdr:col>41</xdr:col>
      <xdr:colOff>101600</xdr:colOff>
      <xdr:row>41</xdr:row>
      <xdr:rowOff>74022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23222</xdr:rowOff>
    </xdr:from>
    <xdr:to>
      <xdr:col>45</xdr:col>
      <xdr:colOff>177800</xdr:colOff>
      <xdr:row>41</xdr:row>
      <xdr:rowOff>44329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052672"/>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144691</xdr:rowOff>
    </xdr:from>
    <xdr:to>
      <xdr:col>36</xdr:col>
      <xdr:colOff>165100</xdr:colOff>
      <xdr:row>41</xdr:row>
      <xdr:rowOff>74841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0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23222</xdr:rowOff>
    </xdr:from>
    <xdr:to>
      <xdr:col>41</xdr:col>
      <xdr:colOff>50800</xdr:colOff>
      <xdr:row>41</xdr:row>
      <xdr:rowOff>24041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052672"/>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82351</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11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86256</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1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65149</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09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65968</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09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123825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3784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xdr:rowOff>
    </xdr:from>
    <xdr:to>
      <xdr:col>15</xdr:col>
      <xdr:colOff>101600</xdr:colOff>
      <xdr:row>60</xdr:row>
      <xdr:rowOff>109855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59055</xdr:rowOff>
    </xdr:from>
    <xdr:to>
      <xdr:col>19</xdr:col>
      <xdr:colOff>177800</xdr:colOff>
      <xdr:row>60</xdr:row>
      <xdr:rowOff>91440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3460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60</xdr:row>
      <xdr:rowOff>59055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3155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126365</xdr:rowOff>
    </xdr:from>
    <xdr:to>
      <xdr:col>6</xdr:col>
      <xdr:colOff>38100</xdr:colOff>
      <xdr:row>60</xdr:row>
      <xdr:rowOff>56515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xdr:rowOff>
    </xdr:from>
    <xdr:to>
      <xdr:col>10</xdr:col>
      <xdr:colOff>114300</xdr:colOff>
      <xdr:row>60</xdr:row>
      <xdr:rowOff>28575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292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103025</xdr:rowOff>
    </xdr:from>
    <xdr:to>
      <xdr:col>55</xdr:col>
      <xdr:colOff>50800</xdr:colOff>
      <xdr:row>63</xdr:row>
      <xdr:rowOff>33175</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7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81452</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7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104481</xdr:rowOff>
    </xdr:from>
    <xdr:to>
      <xdr:col>50</xdr:col>
      <xdr:colOff>165100</xdr:colOff>
      <xdr:row>63</xdr:row>
      <xdr:rowOff>34631</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73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153825</xdr:rowOff>
    </xdr:from>
    <xdr:to>
      <xdr:col>55</xdr:col>
      <xdr:colOff>0</xdr:colOff>
      <xdr:row>62</xdr:row>
      <xdr:rowOff>155281</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783725"/>
          <a:ext cx="8382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105163</xdr:rowOff>
    </xdr:from>
    <xdr:to>
      <xdr:col>46</xdr:col>
      <xdr:colOff>38100</xdr:colOff>
      <xdr:row>63</xdr:row>
      <xdr:rowOff>35313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7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155281</xdr:rowOff>
    </xdr:from>
    <xdr:to>
      <xdr:col>50</xdr:col>
      <xdr:colOff>114300</xdr:colOff>
      <xdr:row>62</xdr:row>
      <xdr:rowOff>155963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785181"/>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105050</xdr:rowOff>
    </xdr:from>
    <xdr:to>
      <xdr:col>41</xdr:col>
      <xdr:colOff>101600</xdr:colOff>
      <xdr:row>63</xdr:row>
      <xdr:rowOff>35200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7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155850</xdr:rowOff>
    </xdr:from>
    <xdr:to>
      <xdr:col>45</xdr:col>
      <xdr:colOff>177800</xdr:colOff>
      <xdr:row>62</xdr:row>
      <xdr:rowOff>155963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861300" y="1078575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107428</xdr:rowOff>
    </xdr:from>
    <xdr:to>
      <xdr:col>36</xdr:col>
      <xdr:colOff>165100</xdr:colOff>
      <xdr:row>63</xdr:row>
      <xdr:rowOff>37578</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155850</xdr:rowOff>
    </xdr:from>
    <xdr:to>
      <xdr:col>41</xdr:col>
      <xdr:colOff>50800</xdr:colOff>
      <xdr:row>62</xdr:row>
      <xdr:rowOff>158228</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785750"/>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25758</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8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26440</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82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26327</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8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28705</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8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126093</xdr:rowOff>
    </xdr:from>
    <xdr:to>
      <xdr:col>24</xdr:col>
      <xdr:colOff>114300</xdr:colOff>
      <xdr:row>84</xdr:row>
      <xdr:rowOff>56243</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148970</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20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117929</xdr:rowOff>
    </xdr:from>
    <xdr:to>
      <xdr:col>20</xdr:col>
      <xdr:colOff>38100</xdr:colOff>
      <xdr:row>84</xdr:row>
      <xdr:rowOff>48079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168729</xdr:rowOff>
    </xdr:from>
    <xdr:to>
      <xdr:col>24</xdr:col>
      <xdr:colOff>63500</xdr:colOff>
      <xdr:row>84</xdr:row>
      <xdr:rowOff>5443</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39907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83</xdr:row>
      <xdr:rowOff>168729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38275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152400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348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49349</xdr:rowOff>
    </xdr:from>
    <xdr:to>
      <xdr:col>6</xdr:col>
      <xdr:colOff>38100</xdr:colOff>
      <xdr:row>83</xdr:row>
      <xdr:rowOff>150949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100149</xdr:rowOff>
    </xdr:from>
    <xdr:to>
      <xdr:col>10</xdr:col>
      <xdr:colOff>114300</xdr:colOff>
      <xdr:row>83</xdr:row>
      <xdr:rowOff>118111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33049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64606</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142076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18847</xdr:rowOff>
    </xdr:from>
    <xdr:to>
      <xdr:col>55</xdr:col>
      <xdr:colOff>50800</xdr:colOff>
      <xdr:row>85</xdr:row>
      <xdr:rowOff>120447</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5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168724</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57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19762</xdr:rowOff>
    </xdr:from>
    <xdr:to>
      <xdr:col>50</xdr:col>
      <xdr:colOff>165100</xdr:colOff>
      <xdr:row>85</xdr:row>
      <xdr:rowOff>121362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5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69647</xdr:rowOff>
    </xdr:from>
    <xdr:to>
      <xdr:col>55</xdr:col>
      <xdr:colOff>0</xdr:colOff>
      <xdr:row>85</xdr:row>
      <xdr:rowOff>70562</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64289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20219</xdr:rowOff>
    </xdr:from>
    <xdr:to>
      <xdr:col>46</xdr:col>
      <xdr:colOff>38100</xdr:colOff>
      <xdr:row>85</xdr:row>
      <xdr:rowOff>121819</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70562</xdr:rowOff>
    </xdr:from>
    <xdr:to>
      <xdr:col>50</xdr:col>
      <xdr:colOff>114300</xdr:colOff>
      <xdr:row>85</xdr:row>
      <xdr:rowOff>71019</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64381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20219</xdr:rowOff>
    </xdr:from>
    <xdr:to>
      <xdr:col>41</xdr:col>
      <xdr:colOff>101600</xdr:colOff>
      <xdr:row>85</xdr:row>
      <xdr:rowOff>121819</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71019</xdr:rowOff>
    </xdr:from>
    <xdr:to>
      <xdr:col>45</xdr:col>
      <xdr:colOff>177800</xdr:colOff>
      <xdr:row>85</xdr:row>
      <xdr:rowOff>71019</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7861300" y="14644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20676</xdr:rowOff>
    </xdr:from>
    <xdr:to>
      <xdr:col>36</xdr:col>
      <xdr:colOff>165100</xdr:colOff>
      <xdr:row>85</xdr:row>
      <xdr:rowOff>122276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5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71019</xdr:rowOff>
    </xdr:from>
    <xdr:to>
      <xdr:col>41</xdr:col>
      <xdr:colOff>50800</xdr:colOff>
      <xdr:row>85</xdr:row>
      <xdr:rowOff>71476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6442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112489</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68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112946</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112946</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00000000-0008-0000-0E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00000000-0008-0000-0E00-000090010000}"/>
            </a:ext>
          </a:extLst>
        </xdr:cNvPr>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00000000-0008-0000-0E00-000092010000}"/>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0000000-0008-0000-0E00-000094010000}"/>
            </a:ext>
          </a:extLst>
        </xdr:cNvPr>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4584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93997</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0000000-0008-0000-0E00-0000A0010000}"/>
            </a:ext>
          </a:extLst>
        </xdr:cNvPr>
        <xdr:cNvSpPr txBox="1"/>
      </xdr:nvSpPr>
      <xdr:spPr>
        <a:xfrm>
          <a:off x="4673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33020</xdr:rowOff>
    </xdr:from>
    <xdr:to>
      <xdr:col>20</xdr:col>
      <xdr:colOff>38100</xdr:colOff>
      <xdr:row>103</xdr:row>
      <xdr:rowOff>134620</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3746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83820</xdr:rowOff>
    </xdr:from>
    <xdr:to>
      <xdr:col>24</xdr:col>
      <xdr:colOff>63500</xdr:colOff>
      <xdr:row>103</xdr:row>
      <xdr:rowOff>121920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3797300" y="177431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162561</xdr:rowOff>
    </xdr:from>
    <xdr:to>
      <xdr:col>15</xdr:col>
      <xdr:colOff>101600</xdr:colOff>
      <xdr:row>103</xdr:row>
      <xdr:rowOff>92711</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2857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41911</xdr:rowOff>
    </xdr:from>
    <xdr:to>
      <xdr:col>19</xdr:col>
      <xdr:colOff>177800</xdr:colOff>
      <xdr:row>103</xdr:row>
      <xdr:rowOff>83820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908300" y="17701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122555</xdr:rowOff>
    </xdr:from>
    <xdr:to>
      <xdr:col>10</xdr:col>
      <xdr:colOff>165100</xdr:colOff>
      <xdr:row>103</xdr:row>
      <xdr:rowOff>52705</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968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xdr:rowOff>
    </xdr:from>
    <xdr:to>
      <xdr:col>15</xdr:col>
      <xdr:colOff>50800</xdr:colOff>
      <xdr:row>103</xdr:row>
      <xdr:rowOff>41911</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019300" y="176612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86361</xdr:rowOff>
    </xdr:from>
    <xdr:to>
      <xdr:col>6</xdr:col>
      <xdr:colOff>38100</xdr:colOff>
      <xdr:row>103</xdr:row>
      <xdr:rowOff>16511</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079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137161</xdr:rowOff>
    </xdr:from>
    <xdr:to>
      <xdr:col>10</xdr:col>
      <xdr:colOff>114300</xdr:colOff>
      <xdr:row>103</xdr:row>
      <xdr:rowOff>1905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130300" y="176250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34307</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E00-0000A9010000}"/>
            </a:ext>
          </a:extLst>
        </xdr:cNvPr>
        <xdr:cNvSpPr txBox="1"/>
      </xdr:nvSpPr>
      <xdr:spPr>
        <a:xfrm>
          <a:off x="3582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E00-0000AA010000}"/>
            </a:ext>
          </a:extLst>
        </xdr:cNvPr>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E00-0000AB010000}"/>
            </a:ext>
          </a:extLst>
        </xdr:cNvPr>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E00-0000AC010000}"/>
            </a:ext>
          </a:extLst>
        </xdr:cNvPr>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151147</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E00-0000AD010000}"/>
            </a:ext>
          </a:extLst>
        </xdr:cNvPr>
        <xdr:cNvSpPr txBox="1"/>
      </xdr:nvSpPr>
      <xdr:spPr>
        <a:xfrm>
          <a:off x="3582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E00-0000AE010000}"/>
            </a:ext>
          </a:extLst>
        </xdr:cNvPr>
        <xdr:cNvSpPr txBox="1"/>
      </xdr:nvSpPr>
      <xdr:spPr>
        <a:xfrm>
          <a:off x="2705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69232</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E00-0000AF010000}"/>
            </a:ext>
          </a:extLst>
        </xdr:cNvPr>
        <xdr:cNvSpPr txBox="1"/>
      </xdr:nvSpPr>
      <xdr:spPr>
        <a:xfrm>
          <a:off x="1816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33038</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E00-0000B0010000}"/>
            </a:ext>
          </a:extLst>
        </xdr:cNvPr>
        <xdr:cNvSpPr txBox="1"/>
      </xdr:nvSpPr>
      <xdr:spPr>
        <a:xfrm>
          <a:off x="927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E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00000000-0008-0000-0E00-0000C9010000}"/>
            </a:ext>
          </a:extLst>
        </xdr:cNvPr>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000000-0008-0000-0E00-0000CB010000}"/>
            </a:ext>
          </a:extLst>
        </xdr:cNvPr>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E00-0000CD010000}"/>
            </a:ext>
          </a:extLst>
        </xdr:cNvPr>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155952</xdr:rowOff>
    </xdr:from>
    <xdr:to>
      <xdr:col>55</xdr:col>
      <xdr:colOff>50800</xdr:colOff>
      <xdr:row>108</xdr:row>
      <xdr:rowOff>86102</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0426700" y="1850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70879</xdr:rowOff>
    </xdr:from>
    <xdr:ext cx="534377" cy="259045"/>
    <xdr:sp macro="" textlink="">
      <xdr:nvSpPr>
        <xdr:cNvPr id="473" name="【港湾・漁港】&#10;一人当たり有形固定資産（償却資産）額該当値テキスト">
          <a:extLst>
            <a:ext uri="{FF2B5EF4-FFF2-40B4-BE49-F238E27FC236}">
              <a16:creationId xmlns:a16="http://schemas.microsoft.com/office/drawing/2014/main" id="{00000000-0008-0000-0E00-0000D9010000}"/>
            </a:ext>
          </a:extLst>
        </xdr:cNvPr>
        <xdr:cNvSpPr txBox="1"/>
      </xdr:nvSpPr>
      <xdr:spPr>
        <a:xfrm>
          <a:off x="10515600" y="184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157169</xdr:rowOff>
    </xdr:from>
    <xdr:to>
      <xdr:col>50</xdr:col>
      <xdr:colOff>165100</xdr:colOff>
      <xdr:row>108</xdr:row>
      <xdr:rowOff>87319</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9588500" y="185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35302</xdr:rowOff>
    </xdr:from>
    <xdr:to>
      <xdr:col>55</xdr:col>
      <xdr:colOff>0</xdr:colOff>
      <xdr:row>108</xdr:row>
      <xdr:rowOff>36519</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9639300" y="18551902"/>
          <a:ext cx="8382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157589</xdr:rowOff>
    </xdr:from>
    <xdr:to>
      <xdr:col>46</xdr:col>
      <xdr:colOff>38100</xdr:colOff>
      <xdr:row>108</xdr:row>
      <xdr:rowOff>87739</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8699500" y="185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36519</xdr:rowOff>
    </xdr:from>
    <xdr:to>
      <xdr:col>50</xdr:col>
      <xdr:colOff>114300</xdr:colOff>
      <xdr:row>108</xdr:row>
      <xdr:rowOff>36939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8750300" y="18553119"/>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157519</xdr:rowOff>
    </xdr:from>
    <xdr:to>
      <xdr:col>41</xdr:col>
      <xdr:colOff>101600</xdr:colOff>
      <xdr:row>108</xdr:row>
      <xdr:rowOff>87669</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7810500" y="185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36869</xdr:rowOff>
    </xdr:from>
    <xdr:to>
      <xdr:col>45</xdr:col>
      <xdr:colOff>177800</xdr:colOff>
      <xdr:row>108</xdr:row>
      <xdr:rowOff>36939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7861300" y="18553469"/>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158604</xdr:rowOff>
    </xdr:from>
    <xdr:to>
      <xdr:col>36</xdr:col>
      <xdr:colOff>165100</xdr:colOff>
      <xdr:row>108</xdr:row>
      <xdr:rowOff>88754</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6921500" y="185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36869</xdr:rowOff>
    </xdr:from>
    <xdr:to>
      <xdr:col>41</xdr:col>
      <xdr:colOff>50800</xdr:colOff>
      <xdr:row>108</xdr:row>
      <xdr:rowOff>37954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6972300" y="1855346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78446</xdr:rowOff>
    </xdr:from>
    <xdr:ext cx="534377" cy="259045"/>
    <xdr:sp macro="" textlink="">
      <xdr:nvSpPr>
        <xdr:cNvPr id="486" name="n_1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359411" y="1859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78866</xdr:rowOff>
    </xdr:from>
    <xdr:ext cx="534377" cy="259045"/>
    <xdr:sp macro="" textlink="">
      <xdr:nvSpPr>
        <xdr:cNvPr id="487" name="n_2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83111" y="185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78796</xdr:rowOff>
    </xdr:from>
    <xdr:ext cx="534377" cy="259045"/>
    <xdr:sp macro="" textlink="">
      <xdr:nvSpPr>
        <xdr:cNvPr id="488" name="n_3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94111" y="185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79881</xdr:rowOff>
    </xdr:from>
    <xdr:ext cx="534377" cy="259045"/>
    <xdr:sp macro="" textlink="">
      <xdr:nvSpPr>
        <xdr:cNvPr id="489" name="n_4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705111" y="185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E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E00-00000302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E00-00000502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E00-00000702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xdr:rowOff>
    </xdr:from>
    <xdr:to>
      <xdr:col>85</xdr:col>
      <xdr:colOff>177800</xdr:colOff>
      <xdr:row>39</xdr:row>
      <xdr:rowOff>102235</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62687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150512</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E00-000013020000}"/>
            </a:ext>
          </a:extLst>
        </xdr:cNvPr>
        <xdr:cNvSpPr txBox="1"/>
      </xdr:nvSpPr>
      <xdr:spPr>
        <a:xfrm>
          <a:off x="16357600"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51435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5481300" y="67189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170180</xdr:rowOff>
    </xdr:from>
    <xdr:to>
      <xdr:col>76</xdr:col>
      <xdr:colOff>165100</xdr:colOff>
      <xdr:row>39</xdr:row>
      <xdr:rowOff>100330</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454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49530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4592300" y="6718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145415</xdr:rowOff>
    </xdr:from>
    <xdr:to>
      <xdr:col>72</xdr:col>
      <xdr:colOff>38100</xdr:colOff>
      <xdr:row>39</xdr:row>
      <xdr:rowOff>75565</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365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24765</xdr:rowOff>
    </xdr:from>
    <xdr:to>
      <xdr:col>76</xdr:col>
      <xdr:colOff>114300</xdr:colOff>
      <xdr:row>39</xdr:row>
      <xdr:rowOff>49530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3703300" y="67113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39</xdr:row>
      <xdr:rowOff>24765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814300" y="66141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74312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66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91457</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89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66692</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500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00000000-0008-0000-0E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00000000-0008-0000-0E00-00003A02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00000000-0008-0000-0E00-00003C02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00000000-0008-0000-0E00-00003E020000}"/>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61976</xdr:rowOff>
    </xdr:from>
    <xdr:to>
      <xdr:col>116</xdr:col>
      <xdr:colOff>114300</xdr:colOff>
      <xdr:row>36</xdr:row>
      <xdr:rowOff>163576</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21107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84853</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00000000-0008-0000-0E00-00004A020000}"/>
            </a:ext>
          </a:extLst>
        </xdr:cNvPr>
        <xdr:cNvSpPr txBox="1"/>
      </xdr:nvSpPr>
      <xdr:spPr>
        <a:xfrm>
          <a:off x="22199600"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66548</xdr:rowOff>
    </xdr:from>
    <xdr:to>
      <xdr:col>112</xdr:col>
      <xdr:colOff>38100</xdr:colOff>
      <xdr:row>36</xdr:row>
      <xdr:rowOff>168148</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1272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112776</xdr:rowOff>
    </xdr:from>
    <xdr:to>
      <xdr:col>116</xdr:col>
      <xdr:colOff>63500</xdr:colOff>
      <xdr:row>36</xdr:row>
      <xdr:rowOff>117348</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1323300" y="62849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71120</xdr:rowOff>
    </xdr:from>
    <xdr:to>
      <xdr:col>107</xdr:col>
      <xdr:colOff>101600</xdr:colOff>
      <xdr:row>37</xdr:row>
      <xdr:rowOff>1270</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038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117348</xdr:rowOff>
    </xdr:from>
    <xdr:to>
      <xdr:col>111</xdr:col>
      <xdr:colOff>177800</xdr:colOff>
      <xdr:row>36</xdr:row>
      <xdr:rowOff>121920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0434300" y="62895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71120</xdr:rowOff>
    </xdr:from>
    <xdr:to>
      <xdr:col>102</xdr:col>
      <xdr:colOff>165100</xdr:colOff>
      <xdr:row>37</xdr:row>
      <xdr:rowOff>1270</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9494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121920</xdr:rowOff>
    </xdr:from>
    <xdr:to>
      <xdr:col>107</xdr:col>
      <xdr:colOff>50800</xdr:colOff>
      <xdr:row>36</xdr:row>
      <xdr:rowOff>121920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9545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96266</xdr:rowOff>
    </xdr:from>
    <xdr:to>
      <xdr:col>98</xdr:col>
      <xdr:colOff>38100</xdr:colOff>
      <xdr:row>36</xdr:row>
      <xdr:rowOff>26416</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8605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147066</xdr:rowOff>
    </xdr:from>
    <xdr:to>
      <xdr:col>102</xdr:col>
      <xdr:colOff>114300</xdr:colOff>
      <xdr:row>36</xdr:row>
      <xdr:rowOff>121920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656300" y="61478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13225</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17797</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0199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17797</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9310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42943</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8421427" y="58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E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E00-000076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E00-000078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E00-00007A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E00-000086020000}"/>
            </a:ext>
          </a:extLst>
        </xdr:cNvPr>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135527</xdr:rowOff>
    </xdr:from>
    <xdr:to>
      <xdr:col>85</xdr:col>
      <xdr:colOff>127000</xdr:colOff>
      <xdr:row>61</xdr:row>
      <xdr:rowOff>155122</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5481300" y="1059397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56969</xdr:rowOff>
    </xdr:from>
    <xdr:to>
      <xdr:col>76</xdr:col>
      <xdr:colOff>165100</xdr:colOff>
      <xdr:row>62</xdr:row>
      <xdr:rowOff>158569</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4541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107769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4592300" y="1061357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43906</xdr:rowOff>
    </xdr:from>
    <xdr:to>
      <xdr:col>72</xdr:col>
      <xdr:colOff>38100</xdr:colOff>
      <xdr:row>62</xdr:row>
      <xdr:rowOff>145506</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3652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94706</xdr:rowOff>
    </xdr:from>
    <xdr:to>
      <xdr:col>76</xdr:col>
      <xdr:colOff>114300</xdr:colOff>
      <xdr:row>62</xdr:row>
      <xdr:rowOff>107769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3703300" y="107246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21046</xdr:rowOff>
    </xdr:from>
    <xdr:to>
      <xdr:col>67</xdr:col>
      <xdr:colOff>101600</xdr:colOff>
      <xdr:row>62</xdr:row>
      <xdr:rowOff>122646</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2763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71846</xdr:rowOff>
    </xdr:from>
    <xdr:to>
      <xdr:col>71</xdr:col>
      <xdr:colOff>177800</xdr:colOff>
      <xdr:row>62</xdr:row>
      <xdr:rowOff>94706</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814300" y="107017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E00-00008F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E00-000090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E00-00009102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E00-000092020000}"/>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149696</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136633</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113773</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E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a:extLst>
            <a:ext uri="{FF2B5EF4-FFF2-40B4-BE49-F238E27FC236}">
              <a16:creationId xmlns:a16="http://schemas.microsoft.com/office/drawing/2014/main" id="{00000000-0008-0000-0E00-0000AF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a:extLst>
            <a:ext uri="{FF2B5EF4-FFF2-40B4-BE49-F238E27FC236}">
              <a16:creationId xmlns:a16="http://schemas.microsoft.com/office/drawing/2014/main" id="{00000000-0008-0000-0E00-0000B1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691" name="【学校施設】&#10;一人当たり面積平均値テキスト">
          <a:extLst>
            <a:ext uri="{FF2B5EF4-FFF2-40B4-BE49-F238E27FC236}">
              <a16:creationId xmlns:a16="http://schemas.microsoft.com/office/drawing/2014/main" id="{00000000-0008-0000-0E00-0000B3020000}"/>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69596</xdr:rowOff>
    </xdr:from>
    <xdr:to>
      <xdr:col>116</xdr:col>
      <xdr:colOff>114300</xdr:colOff>
      <xdr:row>63</xdr:row>
      <xdr:rowOff>171196</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2110700" y="108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28973</xdr:rowOff>
    </xdr:from>
    <xdr:ext cx="469744" cy="259045"/>
    <xdr:sp macro="" textlink="">
      <xdr:nvSpPr>
        <xdr:cNvPr id="703" name="【学校施設】&#10;一人当たり面積該当値テキスト">
          <a:extLst>
            <a:ext uri="{FF2B5EF4-FFF2-40B4-BE49-F238E27FC236}">
              <a16:creationId xmlns:a16="http://schemas.microsoft.com/office/drawing/2014/main" id="{00000000-0008-0000-0E00-0000BF020000}"/>
            </a:ext>
          </a:extLst>
        </xdr:cNvPr>
        <xdr:cNvSpPr txBox="1"/>
      </xdr:nvSpPr>
      <xdr:spPr>
        <a:xfrm>
          <a:off x="22199600" y="1065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70586</xdr:rowOff>
    </xdr:from>
    <xdr:to>
      <xdr:col>112</xdr:col>
      <xdr:colOff>38100</xdr:colOff>
      <xdr:row>64</xdr:row>
      <xdr:rowOff>736</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1272500" y="108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120396</xdr:rowOff>
    </xdr:from>
    <xdr:to>
      <xdr:col>116</xdr:col>
      <xdr:colOff>63500</xdr:colOff>
      <xdr:row>63</xdr:row>
      <xdr:rowOff>121386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1323300" y="10921746"/>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71044</xdr:rowOff>
    </xdr:from>
    <xdr:to>
      <xdr:col>107</xdr:col>
      <xdr:colOff>101600</xdr:colOff>
      <xdr:row>64</xdr:row>
      <xdr:rowOff>1194</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0383500" y="108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121386</xdr:rowOff>
    </xdr:from>
    <xdr:to>
      <xdr:col>111</xdr:col>
      <xdr:colOff>177800</xdr:colOff>
      <xdr:row>63</xdr:row>
      <xdr:rowOff>121844</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0434300" y="109227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70968</xdr:rowOff>
    </xdr:from>
    <xdr:to>
      <xdr:col>102</xdr:col>
      <xdr:colOff>165100</xdr:colOff>
      <xdr:row>64</xdr:row>
      <xdr:rowOff>1118</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9494500" y="108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121768</xdr:rowOff>
    </xdr:from>
    <xdr:to>
      <xdr:col>107</xdr:col>
      <xdr:colOff>50800</xdr:colOff>
      <xdr:row>63</xdr:row>
      <xdr:rowOff>121844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9545300" y="109231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71577</xdr:rowOff>
    </xdr:from>
    <xdr:to>
      <xdr:col>98</xdr:col>
      <xdr:colOff>38100</xdr:colOff>
      <xdr:row>64</xdr:row>
      <xdr:rowOff>1727</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8605500" y="108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121768</xdr:rowOff>
    </xdr:from>
    <xdr:to>
      <xdr:col>102</xdr:col>
      <xdr:colOff>114300</xdr:colOff>
      <xdr:row>63</xdr:row>
      <xdr:rowOff>122377</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18656300" y="1092311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712" name="n_1aveValue【学校施設】&#10;一人当たり面積">
          <a:extLst>
            <a:ext uri="{FF2B5EF4-FFF2-40B4-BE49-F238E27FC236}">
              <a16:creationId xmlns:a16="http://schemas.microsoft.com/office/drawing/2014/main" id="{00000000-0008-0000-0E00-0000C8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713" name="n_2aveValue【学校施設】&#10;一人当たり面積">
          <a:extLst>
            <a:ext uri="{FF2B5EF4-FFF2-40B4-BE49-F238E27FC236}">
              <a16:creationId xmlns:a16="http://schemas.microsoft.com/office/drawing/2014/main" id="{00000000-0008-0000-0E00-0000C9020000}"/>
            </a:ext>
          </a:extLst>
        </xdr:cNvPr>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714" name="n_3aveValue【学校施設】&#10;一人当たり面積">
          <a:extLst>
            <a:ext uri="{FF2B5EF4-FFF2-40B4-BE49-F238E27FC236}">
              <a16:creationId xmlns:a16="http://schemas.microsoft.com/office/drawing/2014/main" id="{00000000-0008-0000-0E00-0000CA020000}"/>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715" name="n_4aveValue【学校施設】&#10;一人当たり面積">
          <a:extLst>
            <a:ext uri="{FF2B5EF4-FFF2-40B4-BE49-F238E27FC236}">
              <a16:creationId xmlns:a16="http://schemas.microsoft.com/office/drawing/2014/main" id="{00000000-0008-0000-0E00-0000CB020000}"/>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163313</xdr:rowOff>
    </xdr:from>
    <xdr:ext cx="469744" cy="259045"/>
    <xdr:sp macro="" textlink="">
      <xdr:nvSpPr>
        <xdr:cNvPr id="716" name="n_1mainValue【学校施設】&#10;一人当たり面積">
          <a:extLst>
            <a:ext uri="{FF2B5EF4-FFF2-40B4-BE49-F238E27FC236}">
              <a16:creationId xmlns:a16="http://schemas.microsoft.com/office/drawing/2014/main" id="{00000000-0008-0000-0E00-0000CC020000}"/>
            </a:ext>
          </a:extLst>
        </xdr:cNvPr>
        <xdr:cNvSpPr txBox="1"/>
      </xdr:nvSpPr>
      <xdr:spPr>
        <a:xfrm>
          <a:off x="21075727" y="1096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17721</xdr:rowOff>
    </xdr:from>
    <xdr:ext cx="469744" cy="259045"/>
    <xdr:sp macro="" textlink="">
      <xdr:nvSpPr>
        <xdr:cNvPr id="717" name="n_2mainValue【学校施設】&#10;一人当たり面積">
          <a:extLst>
            <a:ext uri="{FF2B5EF4-FFF2-40B4-BE49-F238E27FC236}">
              <a16:creationId xmlns:a16="http://schemas.microsoft.com/office/drawing/2014/main" id="{00000000-0008-0000-0E00-0000CD020000}"/>
            </a:ext>
          </a:extLst>
        </xdr:cNvPr>
        <xdr:cNvSpPr txBox="1"/>
      </xdr:nvSpPr>
      <xdr:spPr>
        <a:xfrm>
          <a:off x="20199427" y="106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17645</xdr:rowOff>
    </xdr:from>
    <xdr:ext cx="469744" cy="259045"/>
    <xdr:sp macro="" textlink="">
      <xdr:nvSpPr>
        <xdr:cNvPr id="718" name="n_3mainValue【学校施設】&#10;一人当たり面積">
          <a:extLst>
            <a:ext uri="{FF2B5EF4-FFF2-40B4-BE49-F238E27FC236}">
              <a16:creationId xmlns:a16="http://schemas.microsoft.com/office/drawing/2014/main" id="{00000000-0008-0000-0E00-0000CE020000}"/>
            </a:ext>
          </a:extLst>
        </xdr:cNvPr>
        <xdr:cNvSpPr txBox="1"/>
      </xdr:nvSpPr>
      <xdr:spPr>
        <a:xfrm>
          <a:off x="19310427" y="1064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18254</xdr:rowOff>
    </xdr:from>
    <xdr:ext cx="469744" cy="259045"/>
    <xdr:sp macro="" textlink="">
      <xdr:nvSpPr>
        <xdr:cNvPr id="719" name="n_4mainValue【学校施設】&#10;一人当たり面積">
          <a:extLst>
            <a:ext uri="{FF2B5EF4-FFF2-40B4-BE49-F238E27FC236}">
              <a16:creationId xmlns:a16="http://schemas.microsoft.com/office/drawing/2014/main" id="{00000000-0008-0000-0E00-0000CF020000}"/>
            </a:ext>
          </a:extLst>
        </xdr:cNvPr>
        <xdr:cNvSpPr txBox="1"/>
      </xdr:nvSpPr>
      <xdr:spPr>
        <a:xfrm>
          <a:off x="18421427" y="1064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E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a:extLst>
            <a:ext uri="{FF2B5EF4-FFF2-40B4-BE49-F238E27FC236}">
              <a16:creationId xmlns:a16="http://schemas.microsoft.com/office/drawing/2014/main" id="{00000000-0008-0000-0E00-0000E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a:extLst>
            <a:ext uri="{FF2B5EF4-FFF2-40B4-BE49-F238E27FC236}">
              <a16:creationId xmlns:a16="http://schemas.microsoft.com/office/drawing/2014/main" id="{00000000-0008-0000-0E00-0000EB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E00-0000ED020000}"/>
            </a:ext>
          </a:extLst>
        </xdr:cNvPr>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E00-0000F9020000}"/>
            </a:ext>
          </a:extLst>
        </xdr:cNvPr>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42545</xdr:rowOff>
    </xdr:from>
    <xdr:to>
      <xdr:col>81</xdr:col>
      <xdr:colOff>101600</xdr:colOff>
      <xdr:row>80</xdr:row>
      <xdr:rowOff>144145</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5430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93345</xdr:rowOff>
    </xdr:from>
    <xdr:to>
      <xdr:col>85</xdr:col>
      <xdr:colOff>127000</xdr:colOff>
      <xdr:row>80</xdr:row>
      <xdr:rowOff>140970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5481300" y="138093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4541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40005</xdr:rowOff>
    </xdr:from>
    <xdr:to>
      <xdr:col>81</xdr:col>
      <xdr:colOff>50800</xdr:colOff>
      <xdr:row>80</xdr:row>
      <xdr:rowOff>93345</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4592300" y="137560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90170</xdr:rowOff>
    </xdr:from>
    <xdr:to>
      <xdr:col>72</xdr:col>
      <xdr:colOff>38100</xdr:colOff>
      <xdr:row>80</xdr:row>
      <xdr:rowOff>20320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3652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140970</xdr:rowOff>
    </xdr:from>
    <xdr:to>
      <xdr:col>76</xdr:col>
      <xdr:colOff>114300</xdr:colOff>
      <xdr:row>80</xdr:row>
      <xdr:rowOff>40005</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3703300" y="136855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21589</xdr:rowOff>
    </xdr:from>
    <xdr:to>
      <xdr:col>67</xdr:col>
      <xdr:colOff>101600</xdr:colOff>
      <xdr:row>79</xdr:row>
      <xdr:rowOff>123189</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2763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72389</xdr:rowOff>
    </xdr:from>
    <xdr:to>
      <xdr:col>71</xdr:col>
      <xdr:colOff>177800</xdr:colOff>
      <xdr:row>79</xdr:row>
      <xdr:rowOff>140970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2814300" y="13616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E00-000002030000}"/>
            </a:ext>
          </a:extLst>
        </xdr:cNvPr>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E00-000003030000}"/>
            </a:ext>
          </a:extLst>
        </xdr:cNvPr>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E00-000004030000}"/>
            </a:ext>
          </a:extLst>
        </xdr:cNvPr>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E00-000005030000}"/>
            </a:ext>
          </a:extLst>
        </xdr:cNvPr>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160672</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E00-000006030000}"/>
            </a:ext>
          </a:extLst>
        </xdr:cNvPr>
        <xdr:cNvSpPr txBox="1"/>
      </xdr:nvSpPr>
      <xdr:spPr>
        <a:xfrm>
          <a:off x="15266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E00-000007030000}"/>
            </a:ext>
          </a:extLst>
        </xdr:cNvPr>
        <xdr:cNvSpPr txBox="1"/>
      </xdr:nvSpPr>
      <xdr:spPr>
        <a:xfrm>
          <a:off x="14389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36847</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E00-000008030000}"/>
            </a:ext>
          </a:extLst>
        </xdr:cNvPr>
        <xdr:cNvSpPr txBox="1"/>
      </xdr:nvSpPr>
      <xdr:spPr>
        <a:xfrm>
          <a:off x="13500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139716</xdr:rowOff>
    </xdr:from>
    <xdr:ext cx="405111" cy="259045"/>
    <xdr:sp macro="" textlink="">
      <xdr:nvSpPr>
        <xdr:cNvPr id="777" name="n_4mainValue【児童館】&#10;有形固定資産減価償却率">
          <a:extLst>
            <a:ext uri="{FF2B5EF4-FFF2-40B4-BE49-F238E27FC236}">
              <a16:creationId xmlns:a16="http://schemas.microsoft.com/office/drawing/2014/main" id="{00000000-0008-0000-0E00-000009030000}"/>
            </a:ext>
          </a:extLst>
        </xdr:cNvPr>
        <xdr:cNvSpPr txBox="1"/>
      </xdr:nvSpPr>
      <xdr:spPr>
        <a:xfrm>
          <a:off x="12611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E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E00-000022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E00-000024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E00-000026030000}"/>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101600</xdr:rowOff>
    </xdr:from>
    <xdr:to>
      <xdr:col>116</xdr:col>
      <xdr:colOff>114300</xdr:colOff>
      <xdr:row>82</xdr:row>
      <xdr:rowOff>31750</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22110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124477</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E00-000032030000}"/>
            </a:ext>
          </a:extLst>
        </xdr:cNvPr>
        <xdr:cNvSpPr txBox="1"/>
      </xdr:nvSpPr>
      <xdr:spPr>
        <a:xfrm>
          <a:off x="22199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152400</xdr:rowOff>
    </xdr:from>
    <xdr:to>
      <xdr:col>116</xdr:col>
      <xdr:colOff>63500</xdr:colOff>
      <xdr:row>82</xdr:row>
      <xdr:rowOff>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1323300" y="14039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8605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8656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7" name="n_1aveValue【児童館】&#10;一人当たり面積">
          <a:extLst>
            <a:ext uri="{FF2B5EF4-FFF2-40B4-BE49-F238E27FC236}">
              <a16:creationId xmlns:a16="http://schemas.microsoft.com/office/drawing/2014/main" id="{00000000-0008-0000-0E00-00003B03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8" name="n_2aveValue【児童館】&#10;一人当たり面積">
          <a:extLst>
            <a:ext uri="{FF2B5EF4-FFF2-40B4-BE49-F238E27FC236}">
              <a16:creationId xmlns:a16="http://schemas.microsoft.com/office/drawing/2014/main" id="{00000000-0008-0000-0E00-00003C03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29" name="n_3aveValue【児童館】&#10;一人当たり面積">
          <a:extLst>
            <a:ext uri="{FF2B5EF4-FFF2-40B4-BE49-F238E27FC236}">
              <a16:creationId xmlns:a16="http://schemas.microsoft.com/office/drawing/2014/main" id="{00000000-0008-0000-0E00-00003D03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0" name="n_4aveValue【児童館】&#10;一人当たり面積">
          <a:extLst>
            <a:ext uri="{FF2B5EF4-FFF2-40B4-BE49-F238E27FC236}">
              <a16:creationId xmlns:a16="http://schemas.microsoft.com/office/drawing/2014/main" id="{00000000-0008-0000-0E00-00003E03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831" name="n_1mainValue【児童館】&#10;一人当たり面積">
          <a:extLst>
            <a:ext uri="{FF2B5EF4-FFF2-40B4-BE49-F238E27FC236}">
              <a16:creationId xmlns:a16="http://schemas.microsoft.com/office/drawing/2014/main" id="{00000000-0008-0000-0E00-00003F030000}"/>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2" name="n_2mainValue【児童館】&#10;一人当たり面積">
          <a:extLst>
            <a:ext uri="{FF2B5EF4-FFF2-40B4-BE49-F238E27FC236}">
              <a16:creationId xmlns:a16="http://schemas.microsoft.com/office/drawing/2014/main" id="{00000000-0008-0000-0E00-000040030000}"/>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3" name="n_3mainValue【児童館】&#10;一人当たり面積">
          <a:extLst>
            <a:ext uri="{FF2B5EF4-FFF2-40B4-BE49-F238E27FC236}">
              <a16:creationId xmlns:a16="http://schemas.microsoft.com/office/drawing/2014/main" id="{00000000-0008-0000-0E00-000041030000}"/>
            </a:ext>
          </a:extLst>
        </xdr:cNvPr>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834" name="n_4mainValue【児童館】&#10;一人当たり面積">
          <a:extLst>
            <a:ext uri="{FF2B5EF4-FFF2-40B4-BE49-F238E27FC236}">
              <a16:creationId xmlns:a16="http://schemas.microsoft.com/office/drawing/2014/main" id="{00000000-0008-0000-0E00-000042030000}"/>
            </a:ext>
          </a:extLst>
        </xdr:cNvPr>
        <xdr:cNvSpPr txBox="1"/>
      </xdr:nvSpPr>
      <xdr:spPr>
        <a:xfrm>
          <a:off x="18421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E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a:extLst>
            <a:ext uri="{FF2B5EF4-FFF2-40B4-BE49-F238E27FC236}">
              <a16:creationId xmlns:a16="http://schemas.microsoft.com/office/drawing/2014/main" id="{00000000-0008-0000-0E00-00005C03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a:extLst>
            <a:ext uri="{FF2B5EF4-FFF2-40B4-BE49-F238E27FC236}">
              <a16:creationId xmlns:a16="http://schemas.microsoft.com/office/drawing/2014/main" id="{00000000-0008-0000-0E00-00005E03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E00-00006003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875" name="楕円 874">
          <a:extLst>
            <a:ext uri="{FF2B5EF4-FFF2-40B4-BE49-F238E27FC236}">
              <a16:creationId xmlns:a16="http://schemas.microsoft.com/office/drawing/2014/main" id="{00000000-0008-0000-0E00-00006B030000}"/>
            </a:ext>
          </a:extLst>
        </xdr:cNvPr>
        <xdr:cNvSpPr/>
      </xdr:nvSpPr>
      <xdr:spPr>
        <a:xfrm>
          <a:off x="16268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33038</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E00-00006C030000}"/>
            </a:ext>
          </a:extLst>
        </xdr:cNvPr>
        <xdr:cNvSpPr txBox="1"/>
      </xdr:nvSpPr>
      <xdr:spPr>
        <a:xfrm>
          <a:off x="16357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132080</xdr:rowOff>
    </xdr:from>
    <xdr:to>
      <xdr:col>81</xdr:col>
      <xdr:colOff>101600</xdr:colOff>
      <xdr:row>104</xdr:row>
      <xdr:rowOff>62230</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5430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60961</xdr:rowOff>
    </xdr:to>
    <xdr:cxnSp macro="">
      <xdr:nvCxnSpPr>
        <xdr:cNvPr id="878" name="直線コネクタ 877">
          <a:extLst>
            <a:ext uri="{FF2B5EF4-FFF2-40B4-BE49-F238E27FC236}">
              <a16:creationId xmlns:a16="http://schemas.microsoft.com/office/drawing/2014/main" id="{00000000-0008-0000-0E00-00006E030000}"/>
            </a:ext>
          </a:extLst>
        </xdr:cNvPr>
        <xdr:cNvCxnSpPr/>
      </xdr:nvCxnSpPr>
      <xdr:spPr>
        <a:xfrm>
          <a:off x="15481300" y="178422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4541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xdr:rowOff>
    </xdr:from>
    <xdr:to>
      <xdr:col>81</xdr:col>
      <xdr:colOff>50800</xdr:colOff>
      <xdr:row>104</xdr:row>
      <xdr:rowOff>106680</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flipV="1">
          <a:off x="14592300" y="178422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31114</xdr:rowOff>
    </xdr:from>
    <xdr:to>
      <xdr:col>72</xdr:col>
      <xdr:colOff>38100</xdr:colOff>
      <xdr:row>104</xdr:row>
      <xdr:rowOff>132714</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3652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81914</xdr:rowOff>
    </xdr:from>
    <xdr:to>
      <xdr:col>76</xdr:col>
      <xdr:colOff>114300</xdr:colOff>
      <xdr:row>104</xdr:row>
      <xdr:rowOff>106680</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3703300" y="179127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154939</xdr:rowOff>
    </xdr:from>
    <xdr:to>
      <xdr:col>67</xdr:col>
      <xdr:colOff>101600</xdr:colOff>
      <xdr:row>104</xdr:row>
      <xdr:rowOff>85089</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2763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34289</xdr:rowOff>
    </xdr:from>
    <xdr:to>
      <xdr:col>71</xdr:col>
      <xdr:colOff>177800</xdr:colOff>
      <xdr:row>104</xdr:row>
      <xdr:rowOff>81914</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2814300" y="178650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E00-000075030000}"/>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E00-00007603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E00-00007703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E00-00007803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78757</xdr:rowOff>
    </xdr:from>
    <xdr:ext cx="405111" cy="259045"/>
    <xdr:sp macro="" textlink="">
      <xdr:nvSpPr>
        <xdr:cNvPr id="889" name="n_1mainValue【公民館】&#10;有形固定資産減価償却率">
          <a:extLst>
            <a:ext uri="{FF2B5EF4-FFF2-40B4-BE49-F238E27FC236}">
              <a16:creationId xmlns:a16="http://schemas.microsoft.com/office/drawing/2014/main" id="{00000000-0008-0000-0E00-000079030000}"/>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890" name="n_2mainValue【公民館】&#10;有形固定資産減価償却率">
          <a:extLst>
            <a:ext uri="{FF2B5EF4-FFF2-40B4-BE49-F238E27FC236}">
              <a16:creationId xmlns:a16="http://schemas.microsoft.com/office/drawing/2014/main" id="{00000000-0008-0000-0E00-00007A030000}"/>
            </a:ext>
          </a:extLst>
        </xdr:cNvPr>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123841</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E00-00007B030000}"/>
            </a:ext>
          </a:extLst>
        </xdr:cNvPr>
        <xdr:cNvSpPr txBox="1"/>
      </xdr:nvSpPr>
      <xdr:spPr>
        <a:xfrm>
          <a:off x="13500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76216</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E00-00007C030000}"/>
            </a:ext>
          </a:extLst>
        </xdr:cNvPr>
        <xdr:cNvSpPr txBox="1"/>
      </xdr:nvSpPr>
      <xdr:spPr>
        <a:xfrm>
          <a:off x="12611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00000000-0008-0000-0E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a:extLst>
            <a:ext uri="{FF2B5EF4-FFF2-40B4-BE49-F238E27FC236}">
              <a16:creationId xmlns:a16="http://schemas.microsoft.com/office/drawing/2014/main" id="{00000000-0008-0000-0E00-000093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a:extLst>
            <a:ext uri="{FF2B5EF4-FFF2-40B4-BE49-F238E27FC236}">
              <a16:creationId xmlns:a16="http://schemas.microsoft.com/office/drawing/2014/main" id="{00000000-0008-0000-0E00-000095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919" name="【公民館】&#10;一人当たり面積平均値テキスト">
          <a:extLst>
            <a:ext uri="{FF2B5EF4-FFF2-40B4-BE49-F238E27FC236}">
              <a16:creationId xmlns:a16="http://schemas.microsoft.com/office/drawing/2014/main" id="{00000000-0008-0000-0E00-000097030000}"/>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a:extLst>
            <a:ext uri="{FF2B5EF4-FFF2-40B4-BE49-F238E27FC236}">
              <a16:creationId xmlns:a16="http://schemas.microsoft.com/office/drawing/2014/main" id="{00000000-0008-0000-0E00-000098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E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130556</xdr:rowOff>
    </xdr:from>
    <xdr:to>
      <xdr:col>116</xdr:col>
      <xdr:colOff>114300</xdr:colOff>
      <xdr:row>107</xdr:row>
      <xdr:rowOff>60706</xdr:rowOff>
    </xdr:to>
    <xdr:sp macro="" textlink="">
      <xdr:nvSpPr>
        <xdr:cNvPr id="930" name="楕円 929">
          <a:extLst>
            <a:ext uri="{FF2B5EF4-FFF2-40B4-BE49-F238E27FC236}">
              <a16:creationId xmlns:a16="http://schemas.microsoft.com/office/drawing/2014/main" id="{00000000-0008-0000-0E00-0000A2030000}"/>
            </a:ext>
          </a:extLst>
        </xdr:cNvPr>
        <xdr:cNvSpPr/>
      </xdr:nvSpPr>
      <xdr:spPr>
        <a:xfrm>
          <a:off x="22110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108983</xdr:rowOff>
    </xdr:from>
    <xdr:ext cx="469744" cy="259045"/>
    <xdr:sp macro="" textlink="">
      <xdr:nvSpPr>
        <xdr:cNvPr id="931" name="【公民館】&#10;一人当たり面積該当値テキスト">
          <a:extLst>
            <a:ext uri="{FF2B5EF4-FFF2-40B4-BE49-F238E27FC236}">
              <a16:creationId xmlns:a16="http://schemas.microsoft.com/office/drawing/2014/main" id="{00000000-0008-0000-0E00-0000A3030000}"/>
            </a:ext>
          </a:extLst>
        </xdr:cNvPr>
        <xdr:cNvSpPr txBox="1"/>
      </xdr:nvSpPr>
      <xdr:spPr>
        <a:xfrm>
          <a:off x="22199600"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932" name="楕円 931">
          <a:extLst>
            <a:ext uri="{FF2B5EF4-FFF2-40B4-BE49-F238E27FC236}">
              <a16:creationId xmlns:a16="http://schemas.microsoft.com/office/drawing/2014/main" id="{00000000-0008-0000-0E00-0000A4030000}"/>
            </a:ext>
          </a:extLst>
        </xdr:cNvPr>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xdr:rowOff>
    </xdr:from>
    <xdr:to>
      <xdr:col>116</xdr:col>
      <xdr:colOff>63500</xdr:colOff>
      <xdr:row>107</xdr:row>
      <xdr:rowOff>12192</xdr:rowOff>
    </xdr:to>
    <xdr:cxnSp macro="">
      <xdr:nvCxnSpPr>
        <xdr:cNvPr id="933" name="直線コネクタ 932">
          <a:extLst>
            <a:ext uri="{FF2B5EF4-FFF2-40B4-BE49-F238E27FC236}">
              <a16:creationId xmlns:a16="http://schemas.microsoft.com/office/drawing/2014/main" id="{00000000-0008-0000-0E00-0000A5030000}"/>
            </a:ext>
          </a:extLst>
        </xdr:cNvPr>
        <xdr:cNvCxnSpPr/>
      </xdr:nvCxnSpPr>
      <xdr:spPr>
        <a:xfrm flipV="1">
          <a:off x="21323300" y="183550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12192</xdr:rowOff>
    </xdr:to>
    <xdr:cxnSp macro="">
      <xdr:nvCxnSpPr>
        <xdr:cNvPr id="935" name="直線コネクタ 934">
          <a:extLst>
            <a:ext uri="{FF2B5EF4-FFF2-40B4-BE49-F238E27FC236}">
              <a16:creationId xmlns:a16="http://schemas.microsoft.com/office/drawing/2014/main" id="{00000000-0008-0000-0E00-0000A7030000}"/>
            </a:ext>
          </a:extLst>
        </xdr:cNvPr>
        <xdr:cNvCxnSpPr/>
      </xdr:nvCxnSpPr>
      <xdr:spPr>
        <a:xfrm>
          <a:off x="20434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135128</xdr:rowOff>
    </xdr:from>
    <xdr:to>
      <xdr:col>102</xdr:col>
      <xdr:colOff>165100</xdr:colOff>
      <xdr:row>107</xdr:row>
      <xdr:rowOff>65278</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19494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14478</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flipV="1">
          <a:off x="19545300" y="1835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135128</xdr:rowOff>
    </xdr:from>
    <xdr:to>
      <xdr:col>98</xdr:col>
      <xdr:colOff>38100</xdr:colOff>
      <xdr:row>107</xdr:row>
      <xdr:rowOff>65278</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8605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xdr:rowOff>
    </xdr:from>
    <xdr:to>
      <xdr:col>102</xdr:col>
      <xdr:colOff>114300</xdr:colOff>
      <xdr:row>107</xdr:row>
      <xdr:rowOff>14478</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a:off x="18656300" y="1835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940" name="n_1aveValue【公民館】&#10;一人当たり面積">
          <a:extLst>
            <a:ext uri="{FF2B5EF4-FFF2-40B4-BE49-F238E27FC236}">
              <a16:creationId xmlns:a16="http://schemas.microsoft.com/office/drawing/2014/main" id="{00000000-0008-0000-0E00-0000AC03000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941" name="n_2aveValue【公民館】&#10;一人当たり面積">
          <a:extLst>
            <a:ext uri="{FF2B5EF4-FFF2-40B4-BE49-F238E27FC236}">
              <a16:creationId xmlns:a16="http://schemas.microsoft.com/office/drawing/2014/main" id="{00000000-0008-0000-0E00-0000AD030000}"/>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942" name="n_3aveValue【公民館】&#10;一人当たり面積">
          <a:extLst>
            <a:ext uri="{FF2B5EF4-FFF2-40B4-BE49-F238E27FC236}">
              <a16:creationId xmlns:a16="http://schemas.microsoft.com/office/drawing/2014/main" id="{00000000-0008-0000-0E00-0000AE030000}"/>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943" name="n_4aveValue【公民館】&#10;一人当たり面積">
          <a:extLst>
            <a:ext uri="{FF2B5EF4-FFF2-40B4-BE49-F238E27FC236}">
              <a16:creationId xmlns:a16="http://schemas.microsoft.com/office/drawing/2014/main" id="{00000000-0008-0000-0E00-0000AF030000}"/>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54119</xdr:rowOff>
    </xdr:from>
    <xdr:ext cx="469744" cy="259045"/>
    <xdr:sp macro="" textlink="">
      <xdr:nvSpPr>
        <xdr:cNvPr id="944" name="n_1mainValue【公民館】&#10;一人当たり面積">
          <a:extLst>
            <a:ext uri="{FF2B5EF4-FFF2-40B4-BE49-F238E27FC236}">
              <a16:creationId xmlns:a16="http://schemas.microsoft.com/office/drawing/2014/main" id="{00000000-0008-0000-0E00-0000B0030000}"/>
            </a:ext>
          </a:extLst>
        </xdr:cNvPr>
        <xdr:cNvSpPr txBox="1"/>
      </xdr:nvSpPr>
      <xdr:spPr>
        <a:xfrm>
          <a:off x="21075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945" name="n_2mainValue【公民館】&#10;一人当たり面積">
          <a:extLst>
            <a:ext uri="{FF2B5EF4-FFF2-40B4-BE49-F238E27FC236}">
              <a16:creationId xmlns:a16="http://schemas.microsoft.com/office/drawing/2014/main" id="{00000000-0008-0000-0E00-0000B1030000}"/>
            </a:ext>
          </a:extLst>
        </xdr:cNvPr>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56405</xdr:rowOff>
    </xdr:from>
    <xdr:ext cx="469744" cy="259045"/>
    <xdr:sp macro="" textlink="">
      <xdr:nvSpPr>
        <xdr:cNvPr id="946" name="n_3mainValue【公民館】&#10;一人当たり面積">
          <a:extLst>
            <a:ext uri="{FF2B5EF4-FFF2-40B4-BE49-F238E27FC236}">
              <a16:creationId xmlns:a16="http://schemas.microsoft.com/office/drawing/2014/main" id="{00000000-0008-0000-0E00-0000B2030000}"/>
            </a:ext>
          </a:extLst>
        </xdr:cNvPr>
        <xdr:cNvSpPr txBox="1"/>
      </xdr:nvSpPr>
      <xdr:spPr>
        <a:xfrm>
          <a:off x="19310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56405</xdr:rowOff>
    </xdr:from>
    <xdr:ext cx="469744" cy="259045"/>
    <xdr:sp macro="" textlink="">
      <xdr:nvSpPr>
        <xdr:cNvPr id="947" name="n_4mainValue【公民館】&#10;一人当たり面積">
          <a:extLst>
            <a:ext uri="{FF2B5EF4-FFF2-40B4-BE49-F238E27FC236}">
              <a16:creationId xmlns:a16="http://schemas.microsoft.com/office/drawing/2014/main" id="{00000000-0008-0000-0E00-0000B3030000}"/>
            </a:ext>
          </a:extLst>
        </xdr:cNvPr>
        <xdr:cNvSpPr txBox="1"/>
      </xdr:nvSpPr>
      <xdr:spPr>
        <a:xfrm>
          <a:off x="18421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E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E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E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類似団体と比較して特に有形固定資産減価償却率が高くなっている施設は、認定こども園・幼稚園・保育所、学校施設であり、特に低くなっている施設は、児童館である。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平成２８年度に公共施設マネジメント実施計画を策定しており、同計画に基づいて、将来の児童・生徒数に見合う規模にするため保有面積を適正規模に削減したり、小中一貫化や統合などを視野に入れて、地域の実情に見合った学校規模に再編するなどし、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がまごおり児童館を平成２４年度に建築したのをはじめ、いずれも平成４年度以降に建設されたものであるため、類似団体と比較しても大きく平均を下回っており、今後長期にわたって利用できるように適切に維持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154396</xdr:rowOff>
    </xdr:from>
    <xdr:to>
      <xdr:col>24</xdr:col>
      <xdr:colOff>114300</xdr:colOff>
      <xdr:row>41</xdr:row>
      <xdr:rowOff>84546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132823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141333</xdr:rowOff>
    </xdr:from>
    <xdr:to>
      <xdr:col>20</xdr:col>
      <xdr:colOff>38100</xdr:colOff>
      <xdr:row>41</xdr:row>
      <xdr:rowOff>71483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20683</xdr:rowOff>
    </xdr:from>
    <xdr:to>
      <xdr:col>24</xdr:col>
      <xdr:colOff>63500</xdr:colOff>
      <xdr:row>41</xdr:row>
      <xdr:rowOff>33746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05013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102144</xdr:rowOff>
    </xdr:from>
    <xdr:to>
      <xdr:col>15</xdr:col>
      <xdr:colOff>101600</xdr:colOff>
      <xdr:row>41</xdr:row>
      <xdr:rowOff>32294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152944</xdr:rowOff>
    </xdr:from>
    <xdr:to>
      <xdr:col>19</xdr:col>
      <xdr:colOff>177800</xdr:colOff>
      <xdr:row>41</xdr:row>
      <xdr:rowOff>20683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70109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98878</xdr:rowOff>
    </xdr:from>
    <xdr:to>
      <xdr:col>10</xdr:col>
      <xdr:colOff>165100</xdr:colOff>
      <xdr:row>41</xdr:row>
      <xdr:rowOff>29028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149678</xdr:rowOff>
    </xdr:from>
    <xdr:to>
      <xdr:col>15</xdr:col>
      <xdr:colOff>50800</xdr:colOff>
      <xdr:row>40</xdr:row>
      <xdr:rowOff>152944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700767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74385</xdr:rowOff>
    </xdr:from>
    <xdr:to>
      <xdr:col>6</xdr:col>
      <xdr:colOff>38100</xdr:colOff>
      <xdr:row>41</xdr:row>
      <xdr:rowOff>4535</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125185</xdr:rowOff>
    </xdr:from>
    <xdr:to>
      <xdr:col>10</xdr:col>
      <xdr:colOff>114300</xdr:colOff>
      <xdr:row>40</xdr:row>
      <xdr:rowOff>149678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98318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62610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23421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167112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63500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89626</xdr:rowOff>
    </xdr:from>
    <xdr:to>
      <xdr:col>24</xdr:col>
      <xdr:colOff>114300</xdr:colOff>
      <xdr:row>64</xdr:row>
      <xdr:rowOff>19776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68053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87993</xdr:rowOff>
    </xdr:from>
    <xdr:to>
      <xdr:col>20</xdr:col>
      <xdr:colOff>38100</xdr:colOff>
      <xdr:row>64</xdr:row>
      <xdr:rowOff>18143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138793</xdr:rowOff>
    </xdr:from>
    <xdr:to>
      <xdr:col>24</xdr:col>
      <xdr:colOff>63500</xdr:colOff>
      <xdr:row>63</xdr:row>
      <xdr:rowOff>140426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94014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63500</xdr:rowOff>
    </xdr:from>
    <xdr:to>
      <xdr:col>15</xdr:col>
      <xdr:colOff>101600</xdr:colOff>
      <xdr:row>63</xdr:row>
      <xdr:rowOff>165100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114300</xdr:rowOff>
    </xdr:from>
    <xdr:to>
      <xdr:col>19</xdr:col>
      <xdr:colOff>177800</xdr:colOff>
      <xdr:row>63</xdr:row>
      <xdr:rowOff>138793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9156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45538</xdr:rowOff>
    </xdr:from>
    <xdr:to>
      <xdr:col>10</xdr:col>
      <xdr:colOff>165100</xdr:colOff>
      <xdr:row>63</xdr:row>
      <xdr:rowOff>147138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96338</xdr:rowOff>
    </xdr:from>
    <xdr:to>
      <xdr:col>15</xdr:col>
      <xdr:colOff>50800</xdr:colOff>
      <xdr:row>63</xdr:row>
      <xdr:rowOff>114300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8976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27577</xdr:rowOff>
    </xdr:from>
    <xdr:to>
      <xdr:col>6</xdr:col>
      <xdr:colOff>38100</xdr:colOff>
      <xdr:row>63</xdr:row>
      <xdr:rowOff>129177</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78377</xdr:rowOff>
    </xdr:from>
    <xdr:to>
      <xdr:col>10</xdr:col>
      <xdr:colOff>114300</xdr:colOff>
      <xdr:row>63</xdr:row>
      <xdr:rowOff>96338</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8797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9270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156227</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138265</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120304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93980</xdr:rowOff>
    </xdr:from>
    <xdr:to>
      <xdr:col>55</xdr:col>
      <xdr:colOff>50800</xdr:colOff>
      <xdr:row>63</xdr:row>
      <xdr:rowOff>24130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72407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92075</xdr:rowOff>
    </xdr:from>
    <xdr:to>
      <xdr:col>50</xdr:col>
      <xdr:colOff>165100</xdr:colOff>
      <xdr:row>63</xdr:row>
      <xdr:rowOff>22225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142875</xdr:rowOff>
    </xdr:from>
    <xdr:to>
      <xdr:col>55</xdr:col>
      <xdr:colOff>0</xdr:colOff>
      <xdr:row>62</xdr:row>
      <xdr:rowOff>144780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7727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124460</xdr:rowOff>
    </xdr:from>
    <xdr:to>
      <xdr:col>46</xdr:col>
      <xdr:colOff>38100</xdr:colOff>
      <xdr:row>63</xdr:row>
      <xdr:rowOff>54610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142875</xdr:rowOff>
    </xdr:from>
    <xdr:to>
      <xdr:col>50</xdr:col>
      <xdr:colOff>114300</xdr:colOff>
      <xdr:row>63</xdr:row>
      <xdr:rowOff>3810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772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3810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120650</xdr:rowOff>
    </xdr:from>
    <xdr:to>
      <xdr:col>36</xdr:col>
      <xdr:colOff>165100</xdr:colOff>
      <xdr:row>63</xdr:row>
      <xdr:rowOff>50800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13352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41927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41927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xdr:rowOff>
    </xdr:from>
    <xdr:to>
      <xdr:col>20</xdr:col>
      <xdr:colOff>38100</xdr:colOff>
      <xdr:row>84</xdr:row>
      <xdr:rowOff>106045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55245</xdr:rowOff>
    </xdr:from>
    <xdr:to>
      <xdr:col>24</xdr:col>
      <xdr:colOff>63500</xdr:colOff>
      <xdr:row>84</xdr:row>
      <xdr:rowOff>60961</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4570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17780</xdr:rowOff>
    </xdr:from>
    <xdr:to>
      <xdr:col>15</xdr:col>
      <xdr:colOff>101600</xdr:colOff>
      <xdr:row>84</xdr:row>
      <xdr:rowOff>119380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55245</xdr:rowOff>
    </xdr:from>
    <xdr:to>
      <xdr:col>19</xdr:col>
      <xdr:colOff>177800</xdr:colOff>
      <xdr:row>84</xdr:row>
      <xdr:rowOff>68580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2908300" y="144570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8255</xdr:rowOff>
    </xdr:from>
    <xdr:to>
      <xdr:col>10</xdr:col>
      <xdr:colOff>165100</xdr:colOff>
      <xdr:row>84</xdr:row>
      <xdr:rowOff>109855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59055</xdr:rowOff>
    </xdr:from>
    <xdr:to>
      <xdr:col>15</xdr:col>
      <xdr:colOff>50800</xdr:colOff>
      <xdr:row>84</xdr:row>
      <xdr:rowOff>68580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460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141605</xdr:rowOff>
    </xdr:from>
    <xdr:to>
      <xdr:col>6</xdr:col>
      <xdr:colOff>38100</xdr:colOff>
      <xdr:row>84</xdr:row>
      <xdr:rowOff>71755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20955</xdr:rowOff>
    </xdr:from>
    <xdr:to>
      <xdr:col>10</xdr:col>
      <xdr:colOff>114300</xdr:colOff>
      <xdr:row>84</xdr:row>
      <xdr:rowOff>59055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422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97172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110507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100982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62882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152400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9639300" y="14531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129539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129539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78739</xdr:rowOff>
    </xdr:from>
    <xdr:to>
      <xdr:col>36</xdr:col>
      <xdr:colOff>165100</xdr:colOff>
      <xdr:row>85</xdr:row>
      <xdr:rowOff>8889</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129539</xdr:rowOff>
    </xdr:from>
    <xdr:to>
      <xdr:col>41</xdr:col>
      <xdr:colOff>50800</xdr:colOff>
      <xdr:row>84</xdr:row>
      <xdr:rowOff>129539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F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F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F00-000098010000}"/>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13970</xdr:rowOff>
    </xdr:from>
    <xdr:to>
      <xdr:col>24</xdr:col>
      <xdr:colOff>114300</xdr:colOff>
      <xdr:row>107</xdr:row>
      <xdr:rowOff>115570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584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163847</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F00-0000A4010000}"/>
            </a:ext>
          </a:extLst>
        </xdr:cNvPr>
        <xdr:cNvSpPr txBox="1"/>
      </xdr:nvSpPr>
      <xdr:spPr>
        <a:xfrm>
          <a:off x="4673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12337</xdr:rowOff>
    </xdr:from>
    <xdr:to>
      <xdr:col>20</xdr:col>
      <xdr:colOff>38100</xdr:colOff>
      <xdr:row>107</xdr:row>
      <xdr:rowOff>113937</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746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63137</xdr:rowOff>
    </xdr:from>
    <xdr:to>
      <xdr:col>24</xdr:col>
      <xdr:colOff>63500</xdr:colOff>
      <xdr:row>107</xdr:row>
      <xdr:rowOff>64770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797300" y="184082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40095</xdr:rowOff>
    </xdr:from>
    <xdr:to>
      <xdr:col>15</xdr:col>
      <xdr:colOff>101600</xdr:colOff>
      <xdr:row>107</xdr:row>
      <xdr:rowOff>141695</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857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63137</xdr:rowOff>
    </xdr:from>
    <xdr:to>
      <xdr:col>19</xdr:col>
      <xdr:colOff>177800</xdr:colOff>
      <xdr:row>107</xdr:row>
      <xdr:rowOff>90895</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2908300" y="184082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4173</xdr:rowOff>
    </xdr:from>
    <xdr:to>
      <xdr:col>10</xdr:col>
      <xdr:colOff>165100</xdr:colOff>
      <xdr:row>107</xdr:row>
      <xdr:rowOff>105773</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968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54973</xdr:rowOff>
    </xdr:from>
    <xdr:to>
      <xdr:col>15</xdr:col>
      <xdr:colOff>50800</xdr:colOff>
      <xdr:row>107</xdr:row>
      <xdr:rowOff>90895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019300" y="184001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128270</xdr:rowOff>
    </xdr:from>
    <xdr:to>
      <xdr:col>6</xdr:col>
      <xdr:colOff>38100</xdr:colOff>
      <xdr:row>107</xdr:row>
      <xdr:rowOff>58420</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7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7620</xdr:rowOff>
    </xdr:from>
    <xdr:to>
      <xdr:col>10</xdr:col>
      <xdr:colOff>114300</xdr:colOff>
      <xdr:row>107</xdr:row>
      <xdr:rowOff>54973</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30300" y="183527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105064</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132822</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96900</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49547</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103795</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776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84182</xdr:rowOff>
    </xdr:from>
    <xdr:to>
      <xdr:col>50</xdr:col>
      <xdr:colOff>165100</xdr:colOff>
      <xdr:row>105</xdr:row>
      <xdr:rowOff>14332</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131718</xdr:rowOff>
    </xdr:from>
    <xdr:to>
      <xdr:col>55</xdr:col>
      <xdr:colOff>0</xdr:colOff>
      <xdr:row>104</xdr:row>
      <xdr:rowOff>134982</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79625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87449</xdr:rowOff>
    </xdr:from>
    <xdr:to>
      <xdr:col>46</xdr:col>
      <xdr:colOff>38100</xdr:colOff>
      <xdr:row>105</xdr:row>
      <xdr:rowOff>17599</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134982</xdr:rowOff>
    </xdr:from>
    <xdr:to>
      <xdr:col>50</xdr:col>
      <xdr:colOff>114300</xdr:colOff>
      <xdr:row>104</xdr:row>
      <xdr:rowOff>138249</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79657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90714</xdr:rowOff>
    </xdr:from>
    <xdr:to>
      <xdr:col>41</xdr:col>
      <xdr:colOff>101600</xdr:colOff>
      <xdr:row>105</xdr:row>
      <xdr:rowOff>20864</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138249</xdr:rowOff>
    </xdr:from>
    <xdr:to>
      <xdr:col>45</xdr:col>
      <xdr:colOff>177800</xdr:colOff>
      <xdr:row>104</xdr:row>
      <xdr:rowOff>141514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79690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93980</xdr:rowOff>
    </xdr:from>
    <xdr:to>
      <xdr:col>36</xdr:col>
      <xdr:colOff>165100</xdr:colOff>
      <xdr:row>105</xdr:row>
      <xdr:rowOff>24130</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141514</xdr:rowOff>
    </xdr:from>
    <xdr:to>
      <xdr:col>41</xdr:col>
      <xdr:colOff>50800</xdr:colOff>
      <xdr:row>104</xdr:row>
      <xdr:rowOff>144780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79723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30859</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34126</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37391</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40657</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4173</xdr:rowOff>
    </xdr:from>
    <xdr:to>
      <xdr:col>67</xdr:col>
      <xdr:colOff>101600</xdr:colOff>
      <xdr:row>38</xdr:row>
      <xdr:rowOff>105773</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2763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143527</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a:extLst>
            <a:ext uri="{FF2B5EF4-FFF2-40B4-BE49-F238E27FC236}">
              <a16:creationId xmlns:a16="http://schemas.microsoft.com/office/drawing/2014/main" id="{00000000-0008-0000-0F00-00003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65" name="【一般廃棄物処理施設】&#10;一人当たり有形固定資産（償却資産）額最小値テキスト">
          <a:extLst>
            <a:ext uri="{FF2B5EF4-FFF2-40B4-BE49-F238E27FC236}">
              <a16:creationId xmlns:a16="http://schemas.microsoft.com/office/drawing/2014/main" id="{00000000-0008-0000-0F00-000035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67" name="【一般廃棄物処理施設】&#10;一人当たり有形固定資産（償却資産）額最大値テキスト">
          <a:extLst>
            <a:ext uri="{FF2B5EF4-FFF2-40B4-BE49-F238E27FC236}">
              <a16:creationId xmlns:a16="http://schemas.microsoft.com/office/drawing/2014/main" id="{00000000-0008-0000-0F00-000037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69" name="【一般廃棄物処理施設】&#10;一人当たり有形固定資産（償却資産）額平均値テキスト">
          <a:extLst>
            <a:ext uri="{FF2B5EF4-FFF2-40B4-BE49-F238E27FC236}">
              <a16:creationId xmlns:a16="http://schemas.microsoft.com/office/drawing/2014/main" id="{00000000-0008-0000-0F00-000039020000}"/>
            </a:ext>
          </a:extLst>
        </xdr:cNvPr>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7651</xdr:rowOff>
    </xdr:from>
    <xdr:to>
      <xdr:col>98</xdr:col>
      <xdr:colOff>38100</xdr:colOff>
      <xdr:row>41</xdr:row>
      <xdr:rowOff>109251</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18605500" y="70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161413</xdr:rowOff>
    </xdr:from>
    <xdr:ext cx="534377" cy="259045"/>
    <xdr:sp macro="" textlink="">
      <xdr:nvSpPr>
        <xdr:cNvPr id="581" name="n_1aveValue【一般廃棄物処理施設】&#10;一人当たり有形固定資産（償却資産）額">
          <a:extLst>
            <a:ext uri="{FF2B5EF4-FFF2-40B4-BE49-F238E27FC236}">
              <a16:creationId xmlns:a16="http://schemas.microsoft.com/office/drawing/2014/main" id="{00000000-0008-0000-0F00-000045020000}"/>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82" name="n_2aveValue【一般廃棄物処理施設】&#10;一人当たり有形固定資産（償却資産）額">
          <a:extLst>
            <a:ext uri="{FF2B5EF4-FFF2-40B4-BE49-F238E27FC236}">
              <a16:creationId xmlns:a16="http://schemas.microsoft.com/office/drawing/2014/main" id="{00000000-0008-0000-0F00-000046020000}"/>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83" name="n_3aveValue【一般廃棄物処理施設】&#10;一人当たり有形固定資産（償却資産）額">
          <a:extLst>
            <a:ext uri="{FF2B5EF4-FFF2-40B4-BE49-F238E27FC236}">
              <a16:creationId xmlns:a16="http://schemas.microsoft.com/office/drawing/2014/main" id="{00000000-0008-0000-0F00-000047020000}"/>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84" name="n_4aveValue【一般廃棄物処理施設】&#10;一人当たり有形固定資産（償却資産）額">
          <a:extLst>
            <a:ext uri="{FF2B5EF4-FFF2-40B4-BE49-F238E27FC236}">
              <a16:creationId xmlns:a16="http://schemas.microsoft.com/office/drawing/2014/main" id="{00000000-0008-0000-0F00-000048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100378</xdr:rowOff>
    </xdr:from>
    <xdr:ext cx="534377" cy="259045"/>
    <xdr:sp macro="" textlink="">
      <xdr:nvSpPr>
        <xdr:cNvPr id="585" name="n_4mainValue【一般廃棄物処理施設】&#10;一人当たり有形固定資産（償却資産）額">
          <a:extLst>
            <a:ext uri="{FF2B5EF4-FFF2-40B4-BE49-F238E27FC236}">
              <a16:creationId xmlns:a16="http://schemas.microsoft.com/office/drawing/2014/main" id="{00000000-0008-0000-0F00-000049020000}"/>
            </a:ext>
          </a:extLst>
        </xdr:cNvPr>
        <xdr:cNvSpPr txBox="1"/>
      </xdr:nvSpPr>
      <xdr:spPr>
        <a:xfrm>
          <a:off x="18389111" y="71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a:extLst>
            <a:ext uri="{FF2B5EF4-FFF2-40B4-BE49-F238E27FC236}">
              <a16:creationId xmlns:a16="http://schemas.microsoft.com/office/drawing/2014/main" id="{00000000-0008-0000-0F00-000064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14" name="【保健センター・保健所】&#10;有形固定資産減価償却率最大値テキスト">
          <a:extLst>
            <a:ext uri="{FF2B5EF4-FFF2-40B4-BE49-F238E27FC236}">
              <a16:creationId xmlns:a16="http://schemas.microsoft.com/office/drawing/2014/main" id="{00000000-0008-0000-0F00-000066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00000000-0008-0000-0F00-000068020000}"/>
            </a:ext>
          </a:extLst>
        </xdr:cNvPr>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153324</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00000000-0008-0000-0F00-000074020000}"/>
            </a:ext>
          </a:extLst>
        </xdr:cNvPr>
        <xdr:cNvSpPr txBox="1"/>
      </xdr:nvSpPr>
      <xdr:spPr>
        <a:xfrm>
          <a:off x="16357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9797</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5481300" y="102608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119017</xdr:rowOff>
    </xdr:from>
    <xdr:to>
      <xdr:col>76</xdr:col>
      <xdr:colOff>165100</xdr:colOff>
      <xdr:row>60</xdr:row>
      <xdr:rowOff>49167</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4541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59</xdr:row>
      <xdr:rowOff>169817</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4592300" y="102608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59</xdr:row>
      <xdr:rowOff>169817</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3703300" y="1025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58601</xdr:rowOff>
    </xdr:from>
    <xdr:to>
      <xdr:col>67</xdr:col>
      <xdr:colOff>101600</xdr:colOff>
      <xdr:row>59</xdr:row>
      <xdr:rowOff>160201</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2763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109401</xdr:rowOff>
    </xdr:from>
    <xdr:to>
      <xdr:col>71</xdr:col>
      <xdr:colOff>177800</xdr:colOff>
      <xdr:row>59</xdr:row>
      <xdr:rowOff>137160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814300" y="102249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37" name="n_1aveValue【保健センター・保健所】&#10;有形固定資産減価償却率">
          <a:extLst>
            <a:ext uri="{FF2B5EF4-FFF2-40B4-BE49-F238E27FC236}">
              <a16:creationId xmlns:a16="http://schemas.microsoft.com/office/drawing/2014/main" id="{00000000-0008-0000-0F00-00007D020000}"/>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38" name="n_2aveValue【保健センター・保健所】&#10;有形固定資産減価償却率">
          <a:extLst>
            <a:ext uri="{FF2B5EF4-FFF2-40B4-BE49-F238E27FC236}">
              <a16:creationId xmlns:a16="http://schemas.microsoft.com/office/drawing/2014/main" id="{00000000-0008-0000-0F00-00007E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39" name="n_3aveValue【保健センター・保健所】&#10;有形固定資産減価償却率">
          <a:extLst>
            <a:ext uri="{FF2B5EF4-FFF2-40B4-BE49-F238E27FC236}">
              <a16:creationId xmlns:a16="http://schemas.microsoft.com/office/drawing/2014/main" id="{00000000-0008-0000-0F00-00007F020000}"/>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40" name="n_4aveValue【保健センター・保健所】&#10;有形固定資産減価償却率">
          <a:extLst>
            <a:ext uri="{FF2B5EF4-FFF2-40B4-BE49-F238E27FC236}">
              <a16:creationId xmlns:a16="http://schemas.microsoft.com/office/drawing/2014/main" id="{00000000-0008-0000-0F00-000080020000}"/>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41201</xdr:rowOff>
    </xdr:from>
    <xdr:ext cx="405111" cy="259045"/>
    <xdr:sp macro="" textlink="">
      <xdr:nvSpPr>
        <xdr:cNvPr id="641" name="n_1mainValue【保健センター・保健所】&#10;有形固定資産減価償却率">
          <a:extLst>
            <a:ext uri="{FF2B5EF4-FFF2-40B4-BE49-F238E27FC236}">
              <a16:creationId xmlns:a16="http://schemas.microsoft.com/office/drawing/2014/main" id="{00000000-0008-0000-0F00-000081020000}"/>
            </a:ext>
          </a:extLst>
        </xdr:cNvPr>
        <xdr:cNvSpPr txBox="1"/>
      </xdr:nvSpPr>
      <xdr:spPr>
        <a:xfrm>
          <a:off x="15266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40294</xdr:rowOff>
    </xdr:from>
    <xdr:ext cx="405111" cy="259045"/>
    <xdr:sp macro="" textlink="">
      <xdr:nvSpPr>
        <xdr:cNvPr id="642" name="n_2mainValue【保健センター・保健所】&#10;有形固定資産減価償却率">
          <a:extLst>
            <a:ext uri="{FF2B5EF4-FFF2-40B4-BE49-F238E27FC236}">
              <a16:creationId xmlns:a16="http://schemas.microsoft.com/office/drawing/2014/main" id="{00000000-0008-0000-0F00-000082020000}"/>
            </a:ext>
          </a:extLst>
        </xdr:cNvPr>
        <xdr:cNvSpPr txBox="1"/>
      </xdr:nvSpPr>
      <xdr:spPr>
        <a:xfrm>
          <a:off x="14389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43" name="n_3mainValue【保健センター・保健所】&#10;有形固定資産減価償却率">
          <a:extLst>
            <a:ext uri="{FF2B5EF4-FFF2-40B4-BE49-F238E27FC236}">
              <a16:creationId xmlns:a16="http://schemas.microsoft.com/office/drawing/2014/main" id="{00000000-0008-0000-0F00-000083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5278</xdr:rowOff>
    </xdr:from>
    <xdr:ext cx="405111" cy="259045"/>
    <xdr:sp macro="" textlink="">
      <xdr:nvSpPr>
        <xdr:cNvPr id="644" name="n_4mainValue【保健センター・保健所】&#10;有形固定資産減価償却率">
          <a:extLst>
            <a:ext uri="{FF2B5EF4-FFF2-40B4-BE49-F238E27FC236}">
              <a16:creationId xmlns:a16="http://schemas.microsoft.com/office/drawing/2014/main" id="{00000000-0008-0000-0F00-000084020000}"/>
            </a:ext>
          </a:extLst>
        </xdr:cNvPr>
        <xdr:cNvSpPr txBox="1"/>
      </xdr:nvSpPr>
      <xdr:spPr>
        <a:xfrm>
          <a:off x="12611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保健センター・保健所】&#10;一人当たり面積グラフ枠">
          <a:extLst>
            <a:ext uri="{FF2B5EF4-FFF2-40B4-BE49-F238E27FC236}">
              <a16:creationId xmlns:a16="http://schemas.microsoft.com/office/drawing/2014/main" id="{00000000-0008-0000-0F00-00009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9" name="【保健センター・保健所】&#10;一人当たり面積最小値テキスト">
          <a:extLst>
            <a:ext uri="{FF2B5EF4-FFF2-40B4-BE49-F238E27FC236}">
              <a16:creationId xmlns:a16="http://schemas.microsoft.com/office/drawing/2014/main" id="{00000000-0008-0000-0F00-00009D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71" name="【保健センター・保健所】&#10;一人当たり面積最大値テキスト">
          <a:extLst>
            <a:ext uri="{FF2B5EF4-FFF2-40B4-BE49-F238E27FC236}">
              <a16:creationId xmlns:a16="http://schemas.microsoft.com/office/drawing/2014/main" id="{00000000-0008-0000-0F00-00009F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3" name="【保健センター・保健所】&#10;一人当たり面積平均値テキスト">
          <a:extLst>
            <a:ext uri="{FF2B5EF4-FFF2-40B4-BE49-F238E27FC236}">
              <a16:creationId xmlns:a16="http://schemas.microsoft.com/office/drawing/2014/main" id="{00000000-0008-0000-0F00-0000A1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152400</xdr:rowOff>
    </xdr:from>
    <xdr:to>
      <xdr:col>116</xdr:col>
      <xdr:colOff>114300</xdr:colOff>
      <xdr:row>59</xdr:row>
      <xdr:rowOff>82550</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221107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3827</xdr:rowOff>
    </xdr:from>
    <xdr:ext cx="469744" cy="259045"/>
    <xdr:sp macro="" textlink="">
      <xdr:nvSpPr>
        <xdr:cNvPr id="685" name="【保健センター・保健所】&#10;一人当たり面積該当値テキスト">
          <a:extLst>
            <a:ext uri="{FF2B5EF4-FFF2-40B4-BE49-F238E27FC236}">
              <a16:creationId xmlns:a16="http://schemas.microsoft.com/office/drawing/2014/main" id="{00000000-0008-0000-0F00-0000AD020000}"/>
            </a:ext>
          </a:extLst>
        </xdr:cNvPr>
        <xdr:cNvSpPr txBox="1"/>
      </xdr:nvSpPr>
      <xdr:spPr>
        <a:xfrm>
          <a:off x="22199600"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31750</xdr:rowOff>
    </xdr:from>
    <xdr:to>
      <xdr:col>116</xdr:col>
      <xdr:colOff>63500</xdr:colOff>
      <xdr:row>59</xdr:row>
      <xdr:rowOff>44450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flipV="1">
          <a:off x="21323300" y="1014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44450</xdr:rowOff>
    </xdr:from>
    <xdr:to>
      <xdr:col>107</xdr:col>
      <xdr:colOff>50800</xdr:colOff>
      <xdr:row>59</xdr:row>
      <xdr:rowOff>44450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6350</xdr:rowOff>
    </xdr:from>
    <xdr:to>
      <xdr:col>98</xdr:col>
      <xdr:colOff>38100</xdr:colOff>
      <xdr:row>59</xdr:row>
      <xdr:rowOff>107950</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8605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44450</xdr:rowOff>
    </xdr:from>
    <xdr:to>
      <xdr:col>102</xdr:col>
      <xdr:colOff>114300</xdr:colOff>
      <xdr:row>59</xdr:row>
      <xdr:rowOff>57150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18656300" y="1016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94" name="n_1aveValue【保健センター・保健所】&#10;一人当たり面積">
          <a:extLst>
            <a:ext uri="{FF2B5EF4-FFF2-40B4-BE49-F238E27FC236}">
              <a16:creationId xmlns:a16="http://schemas.microsoft.com/office/drawing/2014/main" id="{00000000-0008-0000-0F00-0000B6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695" name="n_2aveValue【保健センター・保健所】&#10;一人当たり面積">
          <a:extLst>
            <a:ext uri="{FF2B5EF4-FFF2-40B4-BE49-F238E27FC236}">
              <a16:creationId xmlns:a16="http://schemas.microsoft.com/office/drawing/2014/main" id="{00000000-0008-0000-0F00-0000B7020000}"/>
            </a:ext>
          </a:extLst>
        </xdr:cNvPr>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696" name="n_3aveValue【保健センター・保健所】&#10;一人当たり面積">
          <a:extLst>
            <a:ext uri="{FF2B5EF4-FFF2-40B4-BE49-F238E27FC236}">
              <a16:creationId xmlns:a16="http://schemas.microsoft.com/office/drawing/2014/main" id="{00000000-0008-0000-0F00-0000B8020000}"/>
            </a:ext>
          </a:extLst>
        </xdr:cNvPr>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97" name="n_4aveValue【保健センター・保健所】&#10;一人当たり面積">
          <a:extLst>
            <a:ext uri="{FF2B5EF4-FFF2-40B4-BE49-F238E27FC236}">
              <a16:creationId xmlns:a16="http://schemas.microsoft.com/office/drawing/2014/main" id="{00000000-0008-0000-0F00-0000B9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111777</xdr:rowOff>
    </xdr:from>
    <xdr:ext cx="469744" cy="259045"/>
    <xdr:sp macro="" textlink="">
      <xdr:nvSpPr>
        <xdr:cNvPr id="698" name="n_1mainValue【保健センター・保健所】&#10;一人当たり面積">
          <a:extLst>
            <a:ext uri="{FF2B5EF4-FFF2-40B4-BE49-F238E27FC236}">
              <a16:creationId xmlns:a16="http://schemas.microsoft.com/office/drawing/2014/main" id="{00000000-0008-0000-0F00-0000BA020000}"/>
            </a:ext>
          </a:extLst>
        </xdr:cNvPr>
        <xdr:cNvSpPr txBox="1"/>
      </xdr:nvSpPr>
      <xdr:spPr>
        <a:xfrm>
          <a:off x="210757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111777</xdr:rowOff>
    </xdr:from>
    <xdr:ext cx="469744" cy="259045"/>
    <xdr:sp macro="" textlink="">
      <xdr:nvSpPr>
        <xdr:cNvPr id="699" name="n_2mainValue【保健センター・保健所】&#10;一人当たり面積">
          <a:extLst>
            <a:ext uri="{FF2B5EF4-FFF2-40B4-BE49-F238E27FC236}">
              <a16:creationId xmlns:a16="http://schemas.microsoft.com/office/drawing/2014/main" id="{00000000-0008-0000-0F00-0000BB020000}"/>
            </a:ext>
          </a:extLst>
        </xdr:cNvPr>
        <xdr:cNvSpPr txBox="1"/>
      </xdr:nvSpPr>
      <xdr:spPr>
        <a:xfrm>
          <a:off x="20199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111777</xdr:rowOff>
    </xdr:from>
    <xdr:ext cx="469744" cy="259045"/>
    <xdr:sp macro="" textlink="">
      <xdr:nvSpPr>
        <xdr:cNvPr id="700" name="n_3mainValue【保健センター・保健所】&#10;一人当たり面積">
          <a:extLst>
            <a:ext uri="{FF2B5EF4-FFF2-40B4-BE49-F238E27FC236}">
              <a16:creationId xmlns:a16="http://schemas.microsoft.com/office/drawing/2014/main" id="{00000000-0008-0000-0F00-0000BC020000}"/>
            </a:ext>
          </a:extLst>
        </xdr:cNvPr>
        <xdr:cNvSpPr txBox="1"/>
      </xdr:nvSpPr>
      <xdr:spPr>
        <a:xfrm>
          <a:off x="19310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701" name="n_4mainValue【保健センター・保健所】&#10;一人当たり面積">
          <a:extLst>
            <a:ext uri="{FF2B5EF4-FFF2-40B4-BE49-F238E27FC236}">
              <a16:creationId xmlns:a16="http://schemas.microsoft.com/office/drawing/2014/main" id="{00000000-0008-0000-0F00-0000BD020000}"/>
            </a:ext>
          </a:extLst>
        </xdr:cNvPr>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消防施設】&#10;有形固定資産減価償却率グラフ枠">
          <a:extLst>
            <a:ext uri="{FF2B5EF4-FFF2-40B4-BE49-F238E27FC236}">
              <a16:creationId xmlns:a16="http://schemas.microsoft.com/office/drawing/2014/main" id="{00000000-0008-0000-0F00-0000D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28" name="【消防施設】&#10;有形固定資産減価償却率最小値テキスト">
          <a:extLst>
            <a:ext uri="{FF2B5EF4-FFF2-40B4-BE49-F238E27FC236}">
              <a16:creationId xmlns:a16="http://schemas.microsoft.com/office/drawing/2014/main" id="{00000000-0008-0000-0F00-0000D8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30" name="【消防施設】&#10;有形固定資産減価償却率最大値テキスト">
          <a:extLst>
            <a:ext uri="{FF2B5EF4-FFF2-40B4-BE49-F238E27FC236}">
              <a16:creationId xmlns:a16="http://schemas.microsoft.com/office/drawing/2014/main" id="{00000000-0008-0000-0F00-0000DA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32" name="【消防施設】&#10;有形固定資産減価償却率平均値テキスト">
          <a:extLst>
            <a:ext uri="{FF2B5EF4-FFF2-40B4-BE49-F238E27FC236}">
              <a16:creationId xmlns:a16="http://schemas.microsoft.com/office/drawing/2014/main" id="{00000000-0008-0000-0F00-0000DC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37919</xdr:rowOff>
    </xdr:from>
    <xdr:to>
      <xdr:col>85</xdr:col>
      <xdr:colOff>177800</xdr:colOff>
      <xdr:row>80</xdr:row>
      <xdr:rowOff>139519</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62687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60796</xdr:rowOff>
    </xdr:from>
    <xdr:ext cx="405111" cy="259045"/>
    <xdr:sp macro="" textlink="">
      <xdr:nvSpPr>
        <xdr:cNvPr id="744" name="【消防施設】&#10;有形固定資産減価償却率該当値テキスト">
          <a:extLst>
            <a:ext uri="{FF2B5EF4-FFF2-40B4-BE49-F238E27FC236}">
              <a16:creationId xmlns:a16="http://schemas.microsoft.com/office/drawing/2014/main" id="{00000000-0008-0000-0F00-0000E8020000}"/>
            </a:ext>
          </a:extLst>
        </xdr:cNvPr>
        <xdr:cNvSpPr txBox="1"/>
      </xdr:nvSpPr>
      <xdr:spPr>
        <a:xfrm>
          <a:off x="16357600" y="1360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5262</xdr:rowOff>
    </xdr:from>
    <xdr:to>
      <xdr:col>81</xdr:col>
      <xdr:colOff>101600</xdr:colOff>
      <xdr:row>80</xdr:row>
      <xdr:rowOff>106862</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5430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56062</xdr:rowOff>
    </xdr:from>
    <xdr:to>
      <xdr:col>85</xdr:col>
      <xdr:colOff>127000</xdr:colOff>
      <xdr:row>80</xdr:row>
      <xdr:rowOff>88719</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5481300" y="137720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148952</xdr:rowOff>
    </xdr:from>
    <xdr:to>
      <xdr:col>76</xdr:col>
      <xdr:colOff>165100</xdr:colOff>
      <xdr:row>80</xdr:row>
      <xdr:rowOff>79102</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4541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28302</xdr:rowOff>
    </xdr:from>
    <xdr:to>
      <xdr:col>81</xdr:col>
      <xdr:colOff>50800</xdr:colOff>
      <xdr:row>80</xdr:row>
      <xdr:rowOff>56062</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4592300" y="137443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135889</xdr:rowOff>
    </xdr:from>
    <xdr:to>
      <xdr:col>72</xdr:col>
      <xdr:colOff>38100</xdr:colOff>
      <xdr:row>80</xdr:row>
      <xdr:rowOff>66039</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365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80</xdr:row>
      <xdr:rowOff>28302</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3703300" y="137312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101600</xdr:rowOff>
    </xdr:from>
    <xdr:to>
      <xdr:col>67</xdr:col>
      <xdr:colOff>101600</xdr:colOff>
      <xdr:row>80</xdr:row>
      <xdr:rowOff>31750</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2763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152400</xdr:rowOff>
    </xdr:from>
    <xdr:to>
      <xdr:col>71</xdr:col>
      <xdr:colOff>177800</xdr:colOff>
      <xdr:row>80</xdr:row>
      <xdr:rowOff>15239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814300" y="13696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53" name="n_1aveValue【消防施設】&#10;有形固定資産減価償却率">
          <a:extLst>
            <a:ext uri="{FF2B5EF4-FFF2-40B4-BE49-F238E27FC236}">
              <a16:creationId xmlns:a16="http://schemas.microsoft.com/office/drawing/2014/main" id="{00000000-0008-0000-0F00-0000F102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54" name="n_2aveValue【消防施設】&#10;有形固定資産減価償却率">
          <a:extLst>
            <a:ext uri="{FF2B5EF4-FFF2-40B4-BE49-F238E27FC236}">
              <a16:creationId xmlns:a16="http://schemas.microsoft.com/office/drawing/2014/main" id="{00000000-0008-0000-0F00-0000F202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55" name="n_3aveValue【消防施設】&#10;有形固定資産減価償却率">
          <a:extLst>
            <a:ext uri="{FF2B5EF4-FFF2-40B4-BE49-F238E27FC236}">
              <a16:creationId xmlns:a16="http://schemas.microsoft.com/office/drawing/2014/main" id="{00000000-0008-0000-0F00-0000F302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56" name="n_4aveValue【消防施設】&#10;有形固定資産減価償却率">
          <a:extLst>
            <a:ext uri="{FF2B5EF4-FFF2-40B4-BE49-F238E27FC236}">
              <a16:creationId xmlns:a16="http://schemas.microsoft.com/office/drawing/2014/main" id="{00000000-0008-0000-0F00-0000F402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123389</xdr:rowOff>
    </xdr:from>
    <xdr:ext cx="405111" cy="259045"/>
    <xdr:sp macro="" textlink="">
      <xdr:nvSpPr>
        <xdr:cNvPr id="757" name="n_1mainValue【消防施設】&#10;有形固定資産減価償却率">
          <a:extLst>
            <a:ext uri="{FF2B5EF4-FFF2-40B4-BE49-F238E27FC236}">
              <a16:creationId xmlns:a16="http://schemas.microsoft.com/office/drawing/2014/main" id="{00000000-0008-0000-0F00-0000F5020000}"/>
            </a:ext>
          </a:extLst>
        </xdr:cNvPr>
        <xdr:cNvSpPr txBox="1"/>
      </xdr:nvSpPr>
      <xdr:spPr>
        <a:xfrm>
          <a:off x="15266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95629</xdr:rowOff>
    </xdr:from>
    <xdr:ext cx="405111" cy="259045"/>
    <xdr:sp macro="" textlink="">
      <xdr:nvSpPr>
        <xdr:cNvPr id="758" name="n_2mainValue【消防施設】&#10;有形固定資産減価償却率">
          <a:extLst>
            <a:ext uri="{FF2B5EF4-FFF2-40B4-BE49-F238E27FC236}">
              <a16:creationId xmlns:a16="http://schemas.microsoft.com/office/drawing/2014/main" id="{00000000-0008-0000-0F00-0000F6020000}"/>
            </a:ext>
          </a:extLst>
        </xdr:cNvPr>
        <xdr:cNvSpPr txBox="1"/>
      </xdr:nvSpPr>
      <xdr:spPr>
        <a:xfrm>
          <a:off x="14389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82566</xdr:rowOff>
    </xdr:from>
    <xdr:ext cx="405111" cy="259045"/>
    <xdr:sp macro="" textlink="">
      <xdr:nvSpPr>
        <xdr:cNvPr id="759" name="n_3mainValue【消防施設】&#10;有形固定資産減価償却率">
          <a:extLst>
            <a:ext uri="{FF2B5EF4-FFF2-40B4-BE49-F238E27FC236}">
              <a16:creationId xmlns:a16="http://schemas.microsoft.com/office/drawing/2014/main" id="{00000000-0008-0000-0F00-0000F7020000}"/>
            </a:ext>
          </a:extLst>
        </xdr:cNvPr>
        <xdr:cNvSpPr txBox="1"/>
      </xdr:nvSpPr>
      <xdr:spPr>
        <a:xfrm>
          <a:off x="13500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48277</xdr:rowOff>
    </xdr:from>
    <xdr:ext cx="405111" cy="259045"/>
    <xdr:sp macro="" textlink="">
      <xdr:nvSpPr>
        <xdr:cNvPr id="760" name="n_4mainValue【消防施設】&#10;有形固定資産減価償却率">
          <a:extLst>
            <a:ext uri="{FF2B5EF4-FFF2-40B4-BE49-F238E27FC236}">
              <a16:creationId xmlns:a16="http://schemas.microsoft.com/office/drawing/2014/main" id="{00000000-0008-0000-0F00-0000F8020000}"/>
            </a:ext>
          </a:extLst>
        </xdr:cNvPr>
        <xdr:cNvSpPr txBox="1"/>
      </xdr:nvSpPr>
      <xdr:spPr>
        <a:xfrm>
          <a:off x="12611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消防施設】&#10;一人当たり面積グラフ枠">
          <a:extLst>
            <a:ext uri="{FF2B5EF4-FFF2-40B4-BE49-F238E27FC236}">
              <a16:creationId xmlns:a16="http://schemas.microsoft.com/office/drawing/2014/main" id="{00000000-0008-0000-0F00-00000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3" name="【消防施設】&#10;一人当たり面積最小値テキスト">
          <a:extLst>
            <a:ext uri="{FF2B5EF4-FFF2-40B4-BE49-F238E27FC236}">
              <a16:creationId xmlns:a16="http://schemas.microsoft.com/office/drawing/2014/main" id="{00000000-0008-0000-0F00-00000F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85" name="【消防施設】&#10;一人当たり面積最大値テキスト">
          <a:extLst>
            <a:ext uri="{FF2B5EF4-FFF2-40B4-BE49-F238E27FC236}">
              <a16:creationId xmlns:a16="http://schemas.microsoft.com/office/drawing/2014/main" id="{00000000-0008-0000-0F00-000011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87" name="【消防施設】&#10;一人当たり面積平均値テキスト">
          <a:extLst>
            <a:ext uri="{FF2B5EF4-FFF2-40B4-BE49-F238E27FC236}">
              <a16:creationId xmlns:a16="http://schemas.microsoft.com/office/drawing/2014/main" id="{00000000-0008-0000-0F00-000013030000}"/>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88" name="フローチャート: 判断 787">
          <a:extLst>
            <a:ext uri="{FF2B5EF4-FFF2-40B4-BE49-F238E27FC236}">
              <a16:creationId xmlns:a16="http://schemas.microsoft.com/office/drawing/2014/main" id="{00000000-0008-0000-0F00-000014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89" name="フローチャート: 判断 788">
          <a:extLst>
            <a:ext uri="{FF2B5EF4-FFF2-40B4-BE49-F238E27FC236}">
              <a16:creationId xmlns:a16="http://schemas.microsoft.com/office/drawing/2014/main" id="{00000000-0008-0000-0F00-000015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99" name="【消防施設】&#10;一人当たり面積該当値テキスト">
          <a:extLst>
            <a:ext uri="{FF2B5EF4-FFF2-40B4-BE49-F238E27FC236}">
              <a16:creationId xmlns:a16="http://schemas.microsoft.com/office/drawing/2014/main" id="{00000000-0008-0000-0F00-00001F030000}"/>
            </a:ext>
          </a:extLst>
        </xdr:cNvPr>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00" name="楕円 799">
          <a:extLst>
            <a:ext uri="{FF2B5EF4-FFF2-40B4-BE49-F238E27FC236}">
              <a16:creationId xmlns:a16="http://schemas.microsoft.com/office/drawing/2014/main" id="{00000000-0008-0000-0F00-00002003000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62737</xdr:rowOff>
    </xdr:from>
    <xdr:to>
      <xdr:col>107</xdr:col>
      <xdr:colOff>101600</xdr:colOff>
      <xdr:row>83</xdr:row>
      <xdr:rowOff>164337</xdr:rowOff>
    </xdr:to>
    <xdr:sp macro="" textlink="">
      <xdr:nvSpPr>
        <xdr:cNvPr id="802" name="楕円 801">
          <a:extLst>
            <a:ext uri="{FF2B5EF4-FFF2-40B4-BE49-F238E27FC236}">
              <a16:creationId xmlns:a16="http://schemas.microsoft.com/office/drawing/2014/main" id="{00000000-0008-0000-0F00-000022030000}"/>
            </a:ext>
          </a:extLst>
        </xdr:cNvPr>
        <xdr:cNvSpPr/>
      </xdr:nvSpPr>
      <xdr:spPr>
        <a:xfrm>
          <a:off x="20383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113537</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20434300" y="143256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19494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99822</xdr:rowOff>
    </xdr:from>
    <xdr:to>
      <xdr:col>107</xdr:col>
      <xdr:colOff>50800</xdr:colOff>
      <xdr:row>83</xdr:row>
      <xdr:rowOff>113537</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9545300" y="143301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49022</xdr:rowOff>
    </xdr:from>
    <xdr:to>
      <xdr:col>98</xdr:col>
      <xdr:colOff>38100</xdr:colOff>
      <xdr:row>83</xdr:row>
      <xdr:rowOff>150622</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18605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99822</xdr:rowOff>
    </xdr:from>
    <xdr:to>
      <xdr:col>102</xdr:col>
      <xdr:colOff>114300</xdr:colOff>
      <xdr:row>83</xdr:row>
      <xdr:rowOff>99822</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656300" y="1433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08" name="n_1aveValue【消防施設】&#10;一人当たり面積">
          <a:extLst>
            <a:ext uri="{FF2B5EF4-FFF2-40B4-BE49-F238E27FC236}">
              <a16:creationId xmlns:a16="http://schemas.microsoft.com/office/drawing/2014/main" id="{00000000-0008-0000-0F00-000028030000}"/>
            </a:ext>
          </a:extLst>
        </xdr:cNvPr>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09" name="n_2aveValue【消防施設】&#10;一人当たり面積">
          <a:extLst>
            <a:ext uri="{FF2B5EF4-FFF2-40B4-BE49-F238E27FC236}">
              <a16:creationId xmlns:a16="http://schemas.microsoft.com/office/drawing/2014/main" id="{00000000-0008-0000-0F00-000029030000}"/>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10" name="n_3aveValue【消防施設】&#10;一人当たり面積">
          <a:extLst>
            <a:ext uri="{FF2B5EF4-FFF2-40B4-BE49-F238E27FC236}">
              <a16:creationId xmlns:a16="http://schemas.microsoft.com/office/drawing/2014/main" id="{00000000-0008-0000-0F00-00002A030000}"/>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11" name="n_4aveValue【消防施設】&#10;一人当たり面積">
          <a:extLst>
            <a:ext uri="{FF2B5EF4-FFF2-40B4-BE49-F238E27FC236}">
              <a16:creationId xmlns:a16="http://schemas.microsoft.com/office/drawing/2014/main" id="{00000000-0008-0000-0F00-00002B030000}"/>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812" name="n_1mainValue【消防施設】&#10;一人当たり面積">
          <a:extLst>
            <a:ext uri="{FF2B5EF4-FFF2-40B4-BE49-F238E27FC236}">
              <a16:creationId xmlns:a16="http://schemas.microsoft.com/office/drawing/2014/main" id="{00000000-0008-0000-0F00-00002C03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9414</xdr:rowOff>
    </xdr:from>
    <xdr:ext cx="469744" cy="259045"/>
    <xdr:sp macro="" textlink="">
      <xdr:nvSpPr>
        <xdr:cNvPr id="813" name="n_2mainValue【消防施設】&#10;一人当たり面積">
          <a:extLst>
            <a:ext uri="{FF2B5EF4-FFF2-40B4-BE49-F238E27FC236}">
              <a16:creationId xmlns:a16="http://schemas.microsoft.com/office/drawing/2014/main" id="{00000000-0008-0000-0F00-00002D030000}"/>
            </a:ext>
          </a:extLst>
        </xdr:cNvPr>
        <xdr:cNvSpPr txBox="1"/>
      </xdr:nvSpPr>
      <xdr:spPr>
        <a:xfrm>
          <a:off x="20199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814" name="n_3mainValue【消防施設】&#10;一人当たり面積">
          <a:extLst>
            <a:ext uri="{FF2B5EF4-FFF2-40B4-BE49-F238E27FC236}">
              <a16:creationId xmlns:a16="http://schemas.microsoft.com/office/drawing/2014/main" id="{00000000-0008-0000-0F00-00002E030000}"/>
            </a:ext>
          </a:extLst>
        </xdr:cNvPr>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167149</xdr:rowOff>
    </xdr:from>
    <xdr:ext cx="469744" cy="259045"/>
    <xdr:sp macro="" textlink="">
      <xdr:nvSpPr>
        <xdr:cNvPr id="815" name="n_4mainValue【消防施設】&#10;一人当たり面積">
          <a:extLst>
            <a:ext uri="{FF2B5EF4-FFF2-40B4-BE49-F238E27FC236}">
              <a16:creationId xmlns:a16="http://schemas.microsoft.com/office/drawing/2014/main" id="{00000000-0008-0000-0F00-00002F030000}"/>
            </a:ext>
          </a:extLst>
        </xdr:cNvPr>
        <xdr:cNvSpPr txBox="1"/>
      </xdr:nvSpPr>
      <xdr:spPr>
        <a:xfrm>
          <a:off x="18421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庁舎】&#10;有形固定資産減価償却率グラフ枠">
          <a:extLst>
            <a:ext uri="{FF2B5EF4-FFF2-40B4-BE49-F238E27FC236}">
              <a16:creationId xmlns:a16="http://schemas.microsoft.com/office/drawing/2014/main" id="{00000000-0008-0000-0F00-00004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2" name="【庁舎】&#10;有形固定資産減価償却率最小値テキスト">
          <a:extLst>
            <a:ext uri="{FF2B5EF4-FFF2-40B4-BE49-F238E27FC236}">
              <a16:creationId xmlns:a16="http://schemas.microsoft.com/office/drawing/2014/main" id="{00000000-0008-0000-0F00-00004A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44" name="【庁舎】&#10;有形固定資産減価償却率最大値テキスト">
          <a:extLst>
            <a:ext uri="{FF2B5EF4-FFF2-40B4-BE49-F238E27FC236}">
              <a16:creationId xmlns:a16="http://schemas.microsoft.com/office/drawing/2014/main" id="{00000000-0008-0000-0F00-00004C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46" name="【庁舎】&#10;有形固定資産減価償却率平均値テキスト">
          <a:extLst>
            <a:ext uri="{FF2B5EF4-FFF2-40B4-BE49-F238E27FC236}">
              <a16:creationId xmlns:a16="http://schemas.microsoft.com/office/drawing/2014/main" id="{00000000-0008-0000-0F00-00004E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7" name="フローチャート: 判断 846">
          <a:extLst>
            <a:ext uri="{FF2B5EF4-FFF2-40B4-BE49-F238E27FC236}">
              <a16:creationId xmlns:a16="http://schemas.microsoft.com/office/drawing/2014/main" id="{00000000-0008-0000-0F00-00004F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48" name="フローチャート: 判断 847">
          <a:extLst>
            <a:ext uri="{FF2B5EF4-FFF2-40B4-BE49-F238E27FC236}">
              <a16:creationId xmlns:a16="http://schemas.microsoft.com/office/drawing/2014/main" id="{00000000-0008-0000-0F00-000050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49" name="フローチャート: 判断 848">
          <a:extLst>
            <a:ext uri="{FF2B5EF4-FFF2-40B4-BE49-F238E27FC236}">
              <a16:creationId xmlns:a16="http://schemas.microsoft.com/office/drawing/2014/main" id="{00000000-0008-0000-0F00-000051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50" name="フローチャート: 判断 849">
          <a:extLst>
            <a:ext uri="{FF2B5EF4-FFF2-40B4-BE49-F238E27FC236}">
              <a16:creationId xmlns:a16="http://schemas.microsoft.com/office/drawing/2014/main" id="{00000000-0008-0000-0F00-000052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20501</xdr:rowOff>
    </xdr:from>
    <xdr:to>
      <xdr:col>85</xdr:col>
      <xdr:colOff>177800</xdr:colOff>
      <xdr:row>106</xdr:row>
      <xdr:rowOff>122101</xdr:rowOff>
    </xdr:to>
    <xdr:sp macro="" textlink="">
      <xdr:nvSpPr>
        <xdr:cNvPr id="857" name="楕円 856">
          <a:extLst>
            <a:ext uri="{FF2B5EF4-FFF2-40B4-BE49-F238E27FC236}">
              <a16:creationId xmlns:a16="http://schemas.microsoft.com/office/drawing/2014/main" id="{00000000-0008-0000-0F00-000059030000}"/>
            </a:ext>
          </a:extLst>
        </xdr:cNvPr>
        <xdr:cNvSpPr/>
      </xdr:nvSpPr>
      <xdr:spPr>
        <a:xfrm>
          <a:off x="16268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170378</xdr:rowOff>
    </xdr:from>
    <xdr:ext cx="405111" cy="259045"/>
    <xdr:sp macro="" textlink="">
      <xdr:nvSpPr>
        <xdr:cNvPr id="858" name="【庁舎】&#10;有形固定資産減価償却率該当値テキスト">
          <a:extLst>
            <a:ext uri="{FF2B5EF4-FFF2-40B4-BE49-F238E27FC236}">
              <a16:creationId xmlns:a16="http://schemas.microsoft.com/office/drawing/2014/main" id="{00000000-0008-0000-0F00-00005A030000}"/>
            </a:ext>
          </a:extLst>
        </xdr:cNvPr>
        <xdr:cNvSpPr txBox="1"/>
      </xdr:nvSpPr>
      <xdr:spPr>
        <a:xfrm>
          <a:off x="16357600"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859" name="楕円 858">
          <a:extLst>
            <a:ext uri="{FF2B5EF4-FFF2-40B4-BE49-F238E27FC236}">
              <a16:creationId xmlns:a16="http://schemas.microsoft.com/office/drawing/2014/main" id="{00000000-0008-0000-0F00-00005B030000}"/>
            </a:ext>
          </a:extLst>
        </xdr:cNvPr>
        <xdr:cNvSpPr/>
      </xdr:nvSpPr>
      <xdr:spPr>
        <a:xfrm>
          <a:off x="15430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71301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5481300" y="1824173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861" name="楕円 860">
          <a:extLst>
            <a:ext uri="{FF2B5EF4-FFF2-40B4-BE49-F238E27FC236}">
              <a16:creationId xmlns:a16="http://schemas.microsoft.com/office/drawing/2014/main" id="{00000000-0008-0000-0F00-00005D030000}"/>
            </a:ext>
          </a:extLst>
        </xdr:cNvPr>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76200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flipV="1">
          <a:off x="14592300" y="182417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863" name="楕円 862">
          <a:extLst>
            <a:ext uri="{FF2B5EF4-FFF2-40B4-BE49-F238E27FC236}">
              <a16:creationId xmlns:a16="http://schemas.microsoft.com/office/drawing/2014/main" id="{00000000-0008-0000-0F00-00005F030000}"/>
            </a:ext>
          </a:extLst>
        </xdr:cNvPr>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48442</xdr:rowOff>
    </xdr:from>
    <xdr:to>
      <xdr:col>76</xdr:col>
      <xdr:colOff>114300</xdr:colOff>
      <xdr:row>106</xdr:row>
      <xdr:rowOff>76200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3703300" y="182221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144599</xdr:rowOff>
    </xdr:from>
    <xdr:to>
      <xdr:col>67</xdr:col>
      <xdr:colOff>101600</xdr:colOff>
      <xdr:row>106</xdr:row>
      <xdr:rowOff>74749</xdr:rowOff>
    </xdr:to>
    <xdr:sp macro="" textlink="">
      <xdr:nvSpPr>
        <xdr:cNvPr id="865" name="楕円 864">
          <a:extLst>
            <a:ext uri="{FF2B5EF4-FFF2-40B4-BE49-F238E27FC236}">
              <a16:creationId xmlns:a16="http://schemas.microsoft.com/office/drawing/2014/main" id="{00000000-0008-0000-0F00-000061030000}"/>
            </a:ext>
          </a:extLst>
        </xdr:cNvPr>
        <xdr:cNvSpPr/>
      </xdr:nvSpPr>
      <xdr:spPr>
        <a:xfrm>
          <a:off x="1276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23949</xdr:rowOff>
    </xdr:from>
    <xdr:to>
      <xdr:col>71</xdr:col>
      <xdr:colOff>177800</xdr:colOff>
      <xdr:row>106</xdr:row>
      <xdr:rowOff>48442</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2814300" y="181976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67" name="n_1aveValue【庁舎】&#10;有形固定資産減価償却率">
          <a:extLst>
            <a:ext uri="{FF2B5EF4-FFF2-40B4-BE49-F238E27FC236}">
              <a16:creationId xmlns:a16="http://schemas.microsoft.com/office/drawing/2014/main" id="{00000000-0008-0000-0F00-000063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68" name="n_2aveValue【庁舎】&#10;有形固定資産減価償却率">
          <a:extLst>
            <a:ext uri="{FF2B5EF4-FFF2-40B4-BE49-F238E27FC236}">
              <a16:creationId xmlns:a16="http://schemas.microsoft.com/office/drawing/2014/main" id="{00000000-0008-0000-0F00-000064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69" name="n_3aveValue【庁舎】&#10;有形固定資産減価償却率">
          <a:extLst>
            <a:ext uri="{FF2B5EF4-FFF2-40B4-BE49-F238E27FC236}">
              <a16:creationId xmlns:a16="http://schemas.microsoft.com/office/drawing/2014/main" id="{00000000-0008-0000-0F00-000065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70" name="n_4aveValue【庁舎】&#10;有形固定資産減価償却率">
          <a:extLst>
            <a:ext uri="{FF2B5EF4-FFF2-40B4-BE49-F238E27FC236}">
              <a16:creationId xmlns:a16="http://schemas.microsoft.com/office/drawing/2014/main" id="{00000000-0008-0000-0F00-000066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109963</xdr:rowOff>
    </xdr:from>
    <xdr:ext cx="405111" cy="259045"/>
    <xdr:sp macro="" textlink="">
      <xdr:nvSpPr>
        <xdr:cNvPr id="871" name="n_1mainValue【庁舎】&#10;有形固定資産減価償却率">
          <a:extLst>
            <a:ext uri="{FF2B5EF4-FFF2-40B4-BE49-F238E27FC236}">
              <a16:creationId xmlns:a16="http://schemas.microsoft.com/office/drawing/2014/main" id="{00000000-0008-0000-0F00-000067030000}"/>
            </a:ext>
          </a:extLst>
        </xdr:cNvPr>
        <xdr:cNvSpPr txBox="1"/>
      </xdr:nvSpPr>
      <xdr:spPr>
        <a:xfrm>
          <a:off x="15266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872" name="n_2mainValue【庁舎】&#10;有形固定資産減価償却率">
          <a:extLst>
            <a:ext uri="{FF2B5EF4-FFF2-40B4-BE49-F238E27FC236}">
              <a16:creationId xmlns:a16="http://schemas.microsoft.com/office/drawing/2014/main" id="{00000000-0008-0000-0F00-000068030000}"/>
            </a:ext>
          </a:extLst>
        </xdr:cNvPr>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873" name="n_3mainValue【庁舎】&#10;有形固定資産減価償却率">
          <a:extLst>
            <a:ext uri="{FF2B5EF4-FFF2-40B4-BE49-F238E27FC236}">
              <a16:creationId xmlns:a16="http://schemas.microsoft.com/office/drawing/2014/main" id="{00000000-0008-0000-0F00-000069030000}"/>
            </a:ext>
          </a:extLst>
        </xdr:cNvPr>
        <xdr:cNvSpPr txBox="1"/>
      </xdr:nvSpPr>
      <xdr:spPr>
        <a:xfrm>
          <a:off x="13500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874" name="n_4mainValue【庁舎】&#10;有形固定資産減価償却率">
          <a:extLst>
            <a:ext uri="{FF2B5EF4-FFF2-40B4-BE49-F238E27FC236}">
              <a16:creationId xmlns:a16="http://schemas.microsoft.com/office/drawing/2014/main" id="{00000000-0008-0000-0F00-00006A030000}"/>
            </a:ext>
          </a:extLst>
        </xdr:cNvPr>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a:extLst>
            <a:ext uri="{FF2B5EF4-FFF2-40B4-BE49-F238E27FC236}">
              <a16:creationId xmlns:a16="http://schemas.microsoft.com/office/drawing/2014/main" id="{00000000-0008-0000-0F00-00006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a:extLst>
            <a:ext uri="{FF2B5EF4-FFF2-40B4-BE49-F238E27FC236}">
              <a16:creationId xmlns:a16="http://schemas.microsoft.com/office/drawing/2014/main" id="{00000000-0008-0000-0F00-00006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a:extLst>
            <a:ext uri="{FF2B5EF4-FFF2-40B4-BE49-F238E27FC236}">
              <a16:creationId xmlns:a16="http://schemas.microsoft.com/office/drawing/2014/main" id="{00000000-0008-0000-0F00-00006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a:extLst>
            <a:ext uri="{FF2B5EF4-FFF2-40B4-BE49-F238E27FC236}">
              <a16:creationId xmlns:a16="http://schemas.microsoft.com/office/drawing/2014/main" id="{00000000-0008-0000-0F00-00006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a:extLst>
            <a:ext uri="{FF2B5EF4-FFF2-40B4-BE49-F238E27FC236}">
              <a16:creationId xmlns:a16="http://schemas.microsoft.com/office/drawing/2014/main" id="{00000000-0008-0000-0F00-00006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a:extLst>
            <a:ext uri="{FF2B5EF4-FFF2-40B4-BE49-F238E27FC236}">
              <a16:creationId xmlns:a16="http://schemas.microsoft.com/office/drawing/2014/main" id="{00000000-0008-0000-0F00-00007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a:extLst>
            <a:ext uri="{FF2B5EF4-FFF2-40B4-BE49-F238E27FC236}">
              <a16:creationId xmlns:a16="http://schemas.microsoft.com/office/drawing/2014/main" id="{00000000-0008-0000-0F00-00007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a:extLst>
            <a:ext uri="{FF2B5EF4-FFF2-40B4-BE49-F238E27FC236}">
              <a16:creationId xmlns:a16="http://schemas.microsoft.com/office/drawing/2014/main" id="{00000000-0008-0000-0F00-00007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7" name="テキスト ボックス 886">
          <a:extLst>
            <a:ext uri="{FF2B5EF4-FFF2-40B4-BE49-F238E27FC236}">
              <a16:creationId xmlns:a16="http://schemas.microsoft.com/office/drawing/2014/main" id="{00000000-0008-0000-0F00-000077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a:extLst>
            <a:ext uri="{FF2B5EF4-FFF2-40B4-BE49-F238E27FC236}">
              <a16:creationId xmlns:a16="http://schemas.microsoft.com/office/drawing/2014/main" id="{00000000-0008-0000-0F00-00008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02" name="【庁舎】&#10;一人当たり面積最小値テキスト">
          <a:extLst>
            <a:ext uri="{FF2B5EF4-FFF2-40B4-BE49-F238E27FC236}">
              <a16:creationId xmlns:a16="http://schemas.microsoft.com/office/drawing/2014/main" id="{00000000-0008-0000-0F00-000086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04" name="【庁舎】&#10;一人当たり面積最大値テキスト">
          <a:extLst>
            <a:ext uri="{FF2B5EF4-FFF2-40B4-BE49-F238E27FC236}">
              <a16:creationId xmlns:a16="http://schemas.microsoft.com/office/drawing/2014/main" id="{00000000-0008-0000-0F00-000088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06" name="【庁舎】&#10;一人当たり面積平均値テキスト">
          <a:extLst>
            <a:ext uri="{FF2B5EF4-FFF2-40B4-BE49-F238E27FC236}">
              <a16:creationId xmlns:a16="http://schemas.microsoft.com/office/drawing/2014/main" id="{00000000-0008-0000-0F00-00008A030000}"/>
            </a:ext>
          </a:extLst>
        </xdr:cNvPr>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07" name="フローチャート: 判断 906">
          <a:extLst>
            <a:ext uri="{FF2B5EF4-FFF2-40B4-BE49-F238E27FC236}">
              <a16:creationId xmlns:a16="http://schemas.microsoft.com/office/drawing/2014/main" id="{00000000-0008-0000-0F00-00008B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08" name="フローチャート: 判断 907">
          <a:extLst>
            <a:ext uri="{FF2B5EF4-FFF2-40B4-BE49-F238E27FC236}">
              <a16:creationId xmlns:a16="http://schemas.microsoft.com/office/drawing/2014/main" id="{00000000-0008-0000-0F00-00008C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09" name="フローチャート: 判断 908">
          <a:extLst>
            <a:ext uri="{FF2B5EF4-FFF2-40B4-BE49-F238E27FC236}">
              <a16:creationId xmlns:a16="http://schemas.microsoft.com/office/drawing/2014/main" id="{00000000-0008-0000-0F00-00008D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10" name="フローチャート: 判断 909">
          <a:extLst>
            <a:ext uri="{FF2B5EF4-FFF2-40B4-BE49-F238E27FC236}">
              <a16:creationId xmlns:a16="http://schemas.microsoft.com/office/drawing/2014/main" id="{00000000-0008-0000-0F00-00008E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11" name="フローチャート: 判断 910">
          <a:extLst>
            <a:ext uri="{FF2B5EF4-FFF2-40B4-BE49-F238E27FC236}">
              <a16:creationId xmlns:a16="http://schemas.microsoft.com/office/drawing/2014/main" id="{00000000-0008-0000-0F00-00008F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17" name="楕円 916">
          <a:extLst>
            <a:ext uri="{FF2B5EF4-FFF2-40B4-BE49-F238E27FC236}">
              <a16:creationId xmlns:a16="http://schemas.microsoft.com/office/drawing/2014/main" id="{00000000-0008-0000-0F00-000095030000}"/>
            </a:ext>
          </a:extLst>
        </xdr:cNvPr>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918" name="【庁舎】&#10;一人当たり面積該当値テキスト">
          <a:extLst>
            <a:ext uri="{FF2B5EF4-FFF2-40B4-BE49-F238E27FC236}">
              <a16:creationId xmlns:a16="http://schemas.microsoft.com/office/drawing/2014/main" id="{00000000-0008-0000-0F00-000096030000}"/>
            </a:ext>
          </a:extLst>
        </xdr:cNvPr>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919" name="楕円 918">
          <a:extLst>
            <a:ext uri="{FF2B5EF4-FFF2-40B4-BE49-F238E27FC236}">
              <a16:creationId xmlns:a16="http://schemas.microsoft.com/office/drawing/2014/main" id="{00000000-0008-0000-0F00-000097030000}"/>
            </a:ext>
          </a:extLst>
        </xdr:cNvPr>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82731</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1323300" y="182499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921" name="楕円 920">
          <a:extLst>
            <a:ext uri="{FF2B5EF4-FFF2-40B4-BE49-F238E27FC236}">
              <a16:creationId xmlns:a16="http://schemas.microsoft.com/office/drawing/2014/main" id="{00000000-0008-0000-0F00-000099030000}"/>
            </a:ext>
          </a:extLst>
        </xdr:cNvPr>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106</xdr:row>
      <xdr:rowOff>82731</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0434300" y="18256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31931</xdr:rowOff>
    </xdr:from>
    <xdr:to>
      <xdr:col>102</xdr:col>
      <xdr:colOff>165100</xdr:colOff>
      <xdr:row>106</xdr:row>
      <xdr:rowOff>133531</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19494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82731</xdr:rowOff>
    </xdr:from>
    <xdr:to>
      <xdr:col>107</xdr:col>
      <xdr:colOff>50800</xdr:colOff>
      <xdr:row>106</xdr:row>
      <xdr:rowOff>82731</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19545300" y="18256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18605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82731</xdr:rowOff>
    </xdr:from>
    <xdr:to>
      <xdr:col>102</xdr:col>
      <xdr:colOff>114300</xdr:colOff>
      <xdr:row>106</xdr:row>
      <xdr:rowOff>89263</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flipV="1">
          <a:off x="18656300" y="18256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27" name="n_1aveValue【庁舎】&#10;一人当たり面積">
          <a:extLst>
            <a:ext uri="{FF2B5EF4-FFF2-40B4-BE49-F238E27FC236}">
              <a16:creationId xmlns:a16="http://schemas.microsoft.com/office/drawing/2014/main" id="{00000000-0008-0000-0F00-00009F030000}"/>
            </a:ext>
          </a:extLst>
        </xdr:cNvPr>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28" name="n_2aveValue【庁舎】&#10;一人当たり面積">
          <a:extLst>
            <a:ext uri="{FF2B5EF4-FFF2-40B4-BE49-F238E27FC236}">
              <a16:creationId xmlns:a16="http://schemas.microsoft.com/office/drawing/2014/main" id="{00000000-0008-0000-0F00-0000A0030000}"/>
            </a:ext>
          </a:extLst>
        </xdr:cNvPr>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29" name="n_3aveValue【庁舎】&#10;一人当たり面積">
          <a:extLst>
            <a:ext uri="{FF2B5EF4-FFF2-40B4-BE49-F238E27FC236}">
              <a16:creationId xmlns:a16="http://schemas.microsoft.com/office/drawing/2014/main" id="{00000000-0008-0000-0F00-0000A1030000}"/>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30" name="n_4aveValue【庁舎】&#10;一人当たり面積">
          <a:extLst>
            <a:ext uri="{FF2B5EF4-FFF2-40B4-BE49-F238E27FC236}">
              <a16:creationId xmlns:a16="http://schemas.microsoft.com/office/drawing/2014/main" id="{00000000-0008-0000-0F00-0000A203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150058</xdr:rowOff>
    </xdr:from>
    <xdr:ext cx="469744" cy="259045"/>
    <xdr:sp macro="" textlink="">
      <xdr:nvSpPr>
        <xdr:cNvPr id="931" name="n_1mainValue【庁舎】&#10;一人当たり面積">
          <a:extLst>
            <a:ext uri="{FF2B5EF4-FFF2-40B4-BE49-F238E27FC236}">
              <a16:creationId xmlns:a16="http://schemas.microsoft.com/office/drawing/2014/main" id="{00000000-0008-0000-0F00-0000A3030000}"/>
            </a:ext>
          </a:extLst>
        </xdr:cNvPr>
        <xdr:cNvSpPr txBox="1"/>
      </xdr:nvSpPr>
      <xdr:spPr>
        <a:xfrm>
          <a:off x="210757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932" name="n_2mainValue【庁舎】&#10;一人当たり面積">
          <a:extLst>
            <a:ext uri="{FF2B5EF4-FFF2-40B4-BE49-F238E27FC236}">
              <a16:creationId xmlns:a16="http://schemas.microsoft.com/office/drawing/2014/main" id="{00000000-0008-0000-0F00-0000A4030000}"/>
            </a:ext>
          </a:extLst>
        </xdr:cNvPr>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150058</xdr:rowOff>
    </xdr:from>
    <xdr:ext cx="469744" cy="259045"/>
    <xdr:sp macro="" textlink="">
      <xdr:nvSpPr>
        <xdr:cNvPr id="933" name="n_3mainValue【庁舎】&#10;一人当たり面積">
          <a:extLst>
            <a:ext uri="{FF2B5EF4-FFF2-40B4-BE49-F238E27FC236}">
              <a16:creationId xmlns:a16="http://schemas.microsoft.com/office/drawing/2014/main" id="{00000000-0008-0000-0F00-0000A5030000}"/>
            </a:ext>
          </a:extLst>
        </xdr:cNvPr>
        <xdr:cNvSpPr txBox="1"/>
      </xdr:nvSpPr>
      <xdr:spPr>
        <a:xfrm>
          <a:off x="19310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156590</xdr:rowOff>
    </xdr:from>
    <xdr:ext cx="469744" cy="259045"/>
    <xdr:sp macro="" textlink="">
      <xdr:nvSpPr>
        <xdr:cNvPr id="934" name="n_4mainValue【庁舎】&#10;一人当たり面積">
          <a:extLst>
            <a:ext uri="{FF2B5EF4-FFF2-40B4-BE49-F238E27FC236}">
              <a16:creationId xmlns:a16="http://schemas.microsoft.com/office/drawing/2014/main" id="{00000000-0008-0000-0F00-0000A6030000}"/>
            </a:ext>
          </a:extLst>
        </xdr:cNvPr>
        <xdr:cNvSpPr txBox="1"/>
      </xdr:nvSpPr>
      <xdr:spPr>
        <a:xfrm>
          <a:off x="18421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a:extLst>
            <a:ext uri="{FF2B5EF4-FFF2-40B4-BE49-F238E27FC236}">
              <a16:creationId xmlns:a16="http://schemas.microsoft.com/office/drawing/2014/main" id="{00000000-0008-0000-0F00-0000A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a:extLst>
            <a:ext uri="{FF2B5EF4-FFF2-40B4-BE49-F238E27FC236}">
              <a16:creationId xmlns:a16="http://schemas.microsoft.com/office/drawing/2014/main" id="{00000000-0008-0000-0F00-0000A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類似団体と比較して特に有形固定資産減価償却率が高くなっている施設は、図書館、体育館・プール、福祉施設、市民会館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体育館については、令和２年度から令和３年度にかけて耐震改修工事によ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る長</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寿命化を図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り、今後も引き続き有形固定資産減価償却率高い水準となるものと考えられるが、使用する上での問題は少なくなるものと考えられる。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消防施設については、平成２２年度に消防本部の新庁舎の建設をしており、類似団体の平均と比較しても大きく下回っている。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また、西部出張所の移転建設も予定しており、今後さらに下回ると考えられる。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保健センターにおいては、人間ドックを行える施設を兼ねているため、類似団体と比較して一人当たりの面積が高くなっている。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財政力指数については、愛知県平均には及ばないが、類似団体平均は上回っている。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使用料・手数料の見直し、ネーミングライツなどにより自主財源の確保を実施していくとともに、業務のコスト削減を進め、財政の健全化を図る。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153811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41</xdr:row>
      <xdr:rowOff>9172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1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a:t>
          </a:r>
          <a:r>
            <a:rPr kumimoji="1" lang="ja-JP" altLang="ja-JP" sz="1100" i="0">
              <a:solidFill>
                <a:schemeClr val="dk1"/>
              </a:solidFill>
              <a:effectLst/>
              <a:latin typeface="+mn-lt"/>
              <a:ea typeface="+mn-ea"/>
              <a:cs typeface="+mn-cs"/>
            </a:rPr>
            <a:t>類似団体内平均及び</a:t>
          </a:r>
          <a:r>
            <a:rPr kumimoji="1" lang="ja-JP" altLang="ja-JP" sz="1100">
              <a:solidFill>
                <a:schemeClr val="dk1"/>
              </a:solidFill>
              <a:effectLst/>
              <a:latin typeface="+mn-lt"/>
              <a:ea typeface="+mn-ea"/>
              <a:cs typeface="+mn-cs"/>
            </a:rPr>
            <a:t>愛知県平均よりも</a:t>
          </a:r>
          <a:r>
            <a:rPr kumimoji="1" lang="ja-JP" altLang="ja-JP" sz="1100" i="0">
              <a:solidFill>
                <a:schemeClr val="dk1"/>
              </a:solidFill>
              <a:effectLst/>
              <a:latin typeface="+mn-lt"/>
              <a:ea typeface="+mn-ea"/>
              <a:cs typeface="+mn-cs"/>
            </a:rPr>
            <a:t>下回っている。</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今後も業務改善によるコスト削減など、義務的経費の削減を図っていく。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122872</xdr:rowOff>
    </xdr:from>
    <xdr:to>
      <xdr:col>23</xdr:col>
      <xdr:colOff>133350</xdr:colOff>
      <xdr:row>62</xdr:row>
      <xdr:rowOff>171132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527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171132</xdr:rowOff>
    </xdr:from>
    <xdr:to>
      <xdr:col>19</xdr:col>
      <xdr:colOff>133350</xdr:colOff>
      <xdr:row>62</xdr:row>
      <xdr:rowOff>171132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01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171132</xdr:rowOff>
    </xdr:from>
    <xdr:to>
      <xdr:col>15</xdr:col>
      <xdr:colOff>82550</xdr:colOff>
      <xdr:row>62</xdr:row>
      <xdr:rowOff>171132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01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159068</xdr:rowOff>
    </xdr:from>
    <xdr:to>
      <xdr:col>11</xdr:col>
      <xdr:colOff>31750</xdr:colOff>
      <xdr:row>62</xdr:row>
      <xdr:rowOff>171132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889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72072</xdr:rowOff>
    </xdr:from>
    <xdr:to>
      <xdr:col>23</xdr:col>
      <xdr:colOff>184150</xdr:colOff>
      <xdr:row>63</xdr:row>
      <xdr:rowOff>2222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88599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120332</xdr:rowOff>
    </xdr:from>
    <xdr:to>
      <xdr:col>15</xdr:col>
      <xdr:colOff>133350</xdr:colOff>
      <xdr:row>63</xdr:row>
      <xdr:rowOff>50482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120332</xdr:rowOff>
    </xdr:from>
    <xdr:to>
      <xdr:col>11</xdr:col>
      <xdr:colOff>82550</xdr:colOff>
      <xdr:row>63</xdr:row>
      <xdr:rowOff>50482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60659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108268</xdr:rowOff>
    </xdr:from>
    <xdr:to>
      <xdr:col>7</xdr:col>
      <xdr:colOff>31750</xdr:colOff>
      <xdr:row>63</xdr:row>
      <xdr:rowOff>38418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48595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人口１人当たり人件費・物件費等決算額は、前年度から</a:t>
          </a:r>
          <a:r>
            <a:rPr kumimoji="1" lang="en-US" altLang="ja-JP" sz="1100">
              <a:solidFill>
                <a:schemeClr val="dk1"/>
              </a:solidFill>
              <a:effectLst/>
              <a:latin typeface="+mn-lt"/>
              <a:ea typeface="+mn-ea"/>
              <a:cs typeface="+mn-cs"/>
            </a:rPr>
            <a:t>17,973</a:t>
          </a:r>
          <a:r>
            <a:rPr kumimoji="1" lang="ja-JP" altLang="ja-JP" sz="1100">
              <a:solidFill>
                <a:schemeClr val="dk1"/>
              </a:solidFill>
              <a:effectLst/>
              <a:latin typeface="+mn-lt"/>
              <a:ea typeface="+mn-ea"/>
              <a:cs typeface="+mn-cs"/>
            </a:rPr>
            <a:t>円増加し、</a:t>
          </a:r>
          <a:r>
            <a:rPr kumimoji="1" lang="ja-JP" altLang="en-US" sz="1100">
              <a:solidFill>
                <a:schemeClr val="dk1"/>
              </a:solidFill>
              <a:effectLst/>
              <a:latin typeface="+mn-lt"/>
              <a:ea typeface="+mn-ea"/>
              <a:cs typeface="+mn-cs"/>
            </a:rPr>
            <a:t>昨年度から</a:t>
          </a:r>
          <a:r>
            <a:rPr kumimoji="1" lang="ja-JP" altLang="ja-JP" sz="1100">
              <a:solidFill>
                <a:schemeClr val="dk1"/>
              </a:solidFill>
              <a:effectLst/>
              <a:latin typeface="+mn-lt"/>
              <a:ea typeface="+mn-ea"/>
              <a:cs typeface="+mn-cs"/>
            </a:rPr>
            <a:t>類似団体平均及び愛知県平均よりも上回っている状況に転じ</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増加の要因は、新型コロナウイルス感染症対策として購入した物品等の支出により物件費が増加したことによる。</a:t>
          </a:r>
        </a:p>
        <a:p>
          <a:r>
            <a:rPr kumimoji="1" lang="ja-JP" altLang="ja-JP" sz="1100">
              <a:solidFill>
                <a:schemeClr val="dk1"/>
              </a:solidFill>
              <a:effectLst/>
              <a:latin typeface="+mn-lt"/>
              <a:ea typeface="+mn-ea"/>
              <a:cs typeface="+mn-cs"/>
            </a:rPr>
            <a:t>　今後も人員の適正配置を図っていくとともに、公共施設の見直しを検討し物件費等の経常コスト削減を図っていく。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834</xdr:rowOff>
    </xdr:from>
    <xdr:to>
      <xdr:col>23</xdr:col>
      <xdr:colOff>133350</xdr:colOff>
      <xdr:row>82</xdr:row>
      <xdr:rowOff>145397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59734"/>
          <a:ext cx="838200" cy="1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106378</xdr:rowOff>
    </xdr:from>
    <xdr:to>
      <xdr:col>19</xdr:col>
      <xdr:colOff>133350</xdr:colOff>
      <xdr:row>82</xdr:row>
      <xdr:rowOff>834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93828"/>
          <a:ext cx="889000" cy="6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77268</xdr:rowOff>
    </xdr:from>
    <xdr:to>
      <xdr:col>15</xdr:col>
      <xdr:colOff>82550</xdr:colOff>
      <xdr:row>81</xdr:row>
      <xdr:rowOff>106378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64718"/>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63571</xdr:rowOff>
    </xdr:from>
    <xdr:to>
      <xdr:col>11</xdr:col>
      <xdr:colOff>31750</xdr:colOff>
      <xdr:row>81</xdr:row>
      <xdr:rowOff>77268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51021"/>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94597</xdr:rowOff>
    </xdr:from>
    <xdr:to>
      <xdr:col>23</xdr:col>
      <xdr:colOff>184150</xdr:colOff>
      <xdr:row>83</xdr:row>
      <xdr:rowOff>24747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66674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2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121484</xdr:rowOff>
    </xdr:from>
    <xdr:to>
      <xdr:col>19</xdr:col>
      <xdr:colOff>184150</xdr:colOff>
      <xdr:row>82</xdr:row>
      <xdr:rowOff>51634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36411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9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55578</xdr:rowOff>
    </xdr:from>
    <xdr:to>
      <xdr:col>15</xdr:col>
      <xdr:colOff>133350</xdr:colOff>
      <xdr:row>81</xdr:row>
      <xdr:rowOff>157178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167355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26468</xdr:rowOff>
    </xdr:from>
    <xdr:to>
      <xdr:col>11</xdr:col>
      <xdr:colOff>82550</xdr:colOff>
      <xdr:row>81</xdr:row>
      <xdr:rowOff>128068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138245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8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12771</xdr:rowOff>
    </xdr:from>
    <xdr:to>
      <xdr:col>7</xdr:col>
      <xdr:colOff>31750</xdr:colOff>
      <xdr:row>81</xdr:row>
      <xdr:rowOff>114371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124548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6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ラスパイレス指数は１０１．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となり、類似団体平均及び全国平均を上回っている。</a:t>
          </a:r>
          <a:endParaRPr lang="ja-JP" altLang="ja-JP" sz="1400">
            <a:effectLst/>
          </a:endParaRPr>
        </a:p>
        <a:p>
          <a:r>
            <a:rPr kumimoji="1" lang="ja-JP" altLang="ja-JP" sz="1100">
              <a:solidFill>
                <a:schemeClr val="dk1"/>
              </a:solidFill>
              <a:effectLst/>
              <a:latin typeface="+mn-lt"/>
              <a:ea typeface="+mn-ea"/>
              <a:cs typeface="+mn-cs"/>
            </a:rPr>
            <a:t>　本市では「集中改革プラン」において策定した「新定員適正化計画」のもと、目標値以上の人員削減を達成したが、今後も平成２４年４月からの「定員適正化計画」に基づいて適正な人員配置を行うとともに、適正な給与構造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10584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8999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50800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104422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669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104422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267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人口千人当たり職員数は、各平均よりも高い結果となった。</a:t>
          </a:r>
          <a:endParaRPr lang="ja-JP" altLang="ja-JP" sz="1400">
            <a:effectLst/>
          </a:endParaRPr>
        </a:p>
        <a:p>
          <a:r>
            <a:rPr kumimoji="1" lang="ja-JP" altLang="ja-JP" sz="1100" baseline="0">
              <a:solidFill>
                <a:schemeClr val="dk1"/>
              </a:solidFill>
              <a:effectLst/>
              <a:latin typeface="+mn-lt"/>
              <a:ea typeface="+mn-ea"/>
              <a:cs typeface="+mn-cs"/>
            </a:rPr>
            <a:t>　主な要因としては、職員採用計画（</a:t>
          </a:r>
          <a:r>
            <a:rPr lang="ja-JP" altLang="ja-JP" sz="1100" b="0" i="0" baseline="0">
              <a:solidFill>
                <a:schemeClr val="dk1"/>
              </a:solidFill>
              <a:effectLst/>
              <a:latin typeface="+mn-lt"/>
              <a:ea typeface="+mn-ea"/>
              <a:cs typeface="+mn-cs"/>
            </a:rPr>
            <a:t>将来における年齢別職員分布において偏在が発生しないように考慮した計画的な採用を実施して、現状の維持を図りつつ、権限委譲に対応すべく若干の増員を行う。）に</a:t>
          </a:r>
          <a:r>
            <a:rPr kumimoji="1" lang="ja-JP" altLang="ja-JP" sz="1100" baseline="0">
              <a:solidFill>
                <a:schemeClr val="dk1"/>
              </a:solidFill>
              <a:effectLst/>
              <a:latin typeface="+mn-lt"/>
              <a:ea typeface="+mn-ea"/>
              <a:cs typeface="+mn-cs"/>
            </a:rPr>
            <a:t>基づき職員を採用したことにより、職員数が増加したことが挙げられる。</a:t>
          </a:r>
          <a:r>
            <a:rPr kumimoji="1" lang="ja-JP" altLang="ja-JP" sz="1100">
              <a:solidFill>
                <a:schemeClr val="dk1"/>
              </a:solidFill>
              <a:effectLst/>
              <a:latin typeface="+mn-lt"/>
              <a:ea typeface="+mn-ea"/>
              <a:cs typeface="+mn-cs"/>
            </a:rPr>
            <a:t>今後も適正な職員配置を行っていく。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72072</xdr:rowOff>
    </xdr:from>
    <xdr:to>
      <xdr:col>81</xdr:col>
      <xdr:colOff>44450</xdr:colOff>
      <xdr:row>63</xdr:row>
      <xdr:rowOff>108268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87342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39899</xdr:rowOff>
    </xdr:from>
    <xdr:to>
      <xdr:col>77</xdr:col>
      <xdr:colOff>44450</xdr:colOff>
      <xdr:row>63</xdr:row>
      <xdr:rowOff>72072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84124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171132</xdr:rowOff>
    </xdr:from>
    <xdr:to>
      <xdr:col>72</xdr:col>
      <xdr:colOff>203200</xdr:colOff>
      <xdr:row>63</xdr:row>
      <xdr:rowOff>39899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0103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171132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50220"/>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57468</xdr:rowOff>
    </xdr:from>
    <xdr:to>
      <xdr:col>81</xdr:col>
      <xdr:colOff>95250</xdr:colOff>
      <xdr:row>63</xdr:row>
      <xdr:rowOff>159068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29545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21272</xdr:rowOff>
    </xdr:from>
    <xdr:to>
      <xdr:col>77</xdr:col>
      <xdr:colOff>95250</xdr:colOff>
      <xdr:row>63</xdr:row>
      <xdr:rowOff>122872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107649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90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160549</xdr:rowOff>
    </xdr:from>
    <xdr:to>
      <xdr:col>73</xdr:col>
      <xdr:colOff>44450</xdr:colOff>
      <xdr:row>63</xdr:row>
      <xdr:rowOff>90699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75476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120332</xdr:rowOff>
    </xdr:from>
    <xdr:to>
      <xdr:col>68</xdr:col>
      <xdr:colOff>203200</xdr:colOff>
      <xdr:row>63</xdr:row>
      <xdr:rowOff>50482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35259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ここ数年、</a:t>
          </a:r>
          <a:r>
            <a:rPr kumimoji="1" lang="ja-JP" altLang="ja-JP" sz="1100" i="0">
              <a:solidFill>
                <a:schemeClr val="dk1"/>
              </a:solidFill>
              <a:effectLst/>
              <a:latin typeface="+mn-lt"/>
              <a:ea typeface="+mn-ea"/>
              <a:cs typeface="+mn-cs"/>
            </a:rPr>
            <a:t>下水道事業に対する繰り出しを全てモーターボート競走事業から直接行っているため、</a:t>
          </a:r>
          <a:r>
            <a:rPr kumimoji="1" lang="ja-JP" altLang="en-US" sz="1100" i="0">
              <a:solidFill>
                <a:schemeClr val="dk1"/>
              </a:solidFill>
              <a:effectLst/>
              <a:latin typeface="+mn-lt"/>
              <a:ea typeface="+mn-ea"/>
              <a:cs typeface="+mn-cs"/>
            </a:rPr>
            <a:t>９</a:t>
          </a:r>
          <a:r>
            <a:rPr kumimoji="1" lang="ja-JP" altLang="ja-JP" sz="1100" i="0">
              <a:solidFill>
                <a:schemeClr val="dk1"/>
              </a:solidFill>
              <a:effectLst/>
              <a:latin typeface="+mn-lt"/>
              <a:ea typeface="+mn-ea"/>
              <a:cs typeface="+mn-cs"/>
            </a:rPr>
            <a:t>年連続実質公債費比率はマイナス値となっている。</a:t>
          </a:r>
          <a:endParaRPr lang="ja-JP" altLang="ja-JP" sz="1400">
            <a:effectLst/>
          </a:endParaRPr>
        </a:p>
        <a:p>
          <a:r>
            <a:rPr kumimoji="1" lang="ja-JP" altLang="ja-JP" sz="1100" i="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今後、モーターボート競走事業の収益が悪化した場合、一般会計からの繰出しが増加し、数値が悪化することが懸念されるため、市債の計画的な発行を行い、確実な市債残高の減少を図る。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50292</xdr:rowOff>
    </xdr:from>
    <xdr:to>
      <xdr:col>81</xdr:col>
      <xdr:colOff>44450</xdr:colOff>
      <xdr:row>36</xdr:row>
      <xdr:rowOff>69596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2224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69596</xdr:rowOff>
    </xdr:from>
    <xdr:to>
      <xdr:col>77</xdr:col>
      <xdr:colOff>44450</xdr:colOff>
      <xdr:row>36</xdr:row>
      <xdr:rowOff>69596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24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50292</xdr:rowOff>
    </xdr:from>
    <xdr:to>
      <xdr:col>72</xdr:col>
      <xdr:colOff>203200</xdr:colOff>
      <xdr:row>36</xdr:row>
      <xdr:rowOff>69596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2224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11684</xdr:rowOff>
    </xdr:from>
    <xdr:to>
      <xdr:col>68</xdr:col>
      <xdr:colOff>152400</xdr:colOff>
      <xdr:row>36</xdr:row>
      <xdr:rowOff>50292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1838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170942</xdr:rowOff>
    </xdr:from>
    <xdr:to>
      <xdr:col>81</xdr:col>
      <xdr:colOff>95250</xdr:colOff>
      <xdr:row>36</xdr:row>
      <xdr:rowOff>101092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92219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0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18796</xdr:rowOff>
    </xdr:from>
    <xdr:to>
      <xdr:col>77</xdr:col>
      <xdr:colOff>95250</xdr:colOff>
      <xdr:row>36</xdr:row>
      <xdr:rowOff>120396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130573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18796</xdr:rowOff>
    </xdr:from>
    <xdr:to>
      <xdr:col>73</xdr:col>
      <xdr:colOff>44450</xdr:colOff>
      <xdr:row>36</xdr:row>
      <xdr:rowOff>120396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130573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170942</xdr:rowOff>
    </xdr:from>
    <xdr:to>
      <xdr:col>68</xdr:col>
      <xdr:colOff>203200</xdr:colOff>
      <xdr:row>36</xdr:row>
      <xdr:rowOff>101092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111269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132334</xdr:rowOff>
    </xdr:from>
    <xdr:to>
      <xdr:col>64</xdr:col>
      <xdr:colOff>152400</xdr:colOff>
      <xdr:row>36</xdr:row>
      <xdr:rowOff>62484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72661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59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平成２３年度から９年連続して発生していない。この理由としては、病院事業会計及び下水道事業会計に対する繰出しをモーターボート競走事業会計から直接行っていることがあげられる。今後も、区画整理事業、下水道事業、病院事業への繰出しを計画的に行い、少しでもモーターボート競走事業に依存しない体制作り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人件費に係る経常収支比率は、職員数の増加、人事院勧告を受けた基本給の引き上げなどから、前年度比で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ポイント悪化し、依然として類似団体及び愛知県平均を上回っている。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ごみ処理業務や消防業務、保育所業務の大部分を直営で行っており、こうした部分での職員数が多いことが、類似団体、愛知県平均を上回る要因であるが、今後、民間でも実施可能な部分については、委託することも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38</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778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67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０．３ポイントの改善となっているが、愛知県平均、類似団体平均のいずれよりも高い水準となっている。これは、新型コロナウイルス感染症対策として購入した物品等の臨時的支出がポイントを高めている主な理由として挙げられる。今後も、効率的な事業の運用により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18</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28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18</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5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7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7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91440</xdr:rowOff>
    </xdr:from>
    <xdr:to>
      <xdr:col>82</xdr:col>
      <xdr:colOff>158750</xdr:colOff>
      <xdr:row>19</xdr:row>
      <xdr:rowOff>21590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63517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扶助費に係る経常収支比率は、前年度比で０．８ポイント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、県内平均は下回っているものの、類似団体との比較では高くなっている。</a:t>
          </a:r>
          <a:endParaRPr lang="ja-JP" altLang="ja-JP" sz="1400">
            <a:effectLst/>
          </a:endParaRPr>
        </a:p>
        <a:p>
          <a:r>
            <a:rPr kumimoji="1" lang="ja-JP" altLang="ja-JP" sz="1100">
              <a:solidFill>
                <a:schemeClr val="dk1"/>
              </a:solidFill>
              <a:effectLst/>
              <a:latin typeface="+mn-lt"/>
              <a:ea typeface="+mn-ea"/>
              <a:cs typeface="+mn-cs"/>
            </a:rPr>
            <a:t>　今後も高齢者の増や福祉の需要拡大により扶助費の増が見込まれるが、生活保護費においては、就労支援等、生活保護にならないような支援や、医療の適正受診勧奨等に継続的に力を入れていくことで、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99785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99785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132443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13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132443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1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その他に対する経常収支比率は、前年度と比較して０．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している。今後、後期高齢者医療事業特別会計等への繰出金が増加していくことが予想されるが、各事業における事業内容を精査していく。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55</xdr:row>
      <xdr:rowOff>3175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04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146050</xdr:rowOff>
    </xdr:from>
    <xdr:to>
      <xdr:col>78</xdr:col>
      <xdr:colOff>69850</xdr:colOff>
      <xdr:row>54</xdr:row>
      <xdr:rowOff>155575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04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155575</xdr:rowOff>
    </xdr:from>
    <xdr:to>
      <xdr:col>73</xdr:col>
      <xdr:colOff>180975</xdr:colOff>
      <xdr:row>57</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41387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41275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123825</xdr:rowOff>
    </xdr:from>
    <xdr:to>
      <xdr:col>82</xdr:col>
      <xdr:colOff>158750</xdr:colOff>
      <xdr:row>55</xdr:row>
      <xdr:rowOff>53975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140352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104775</xdr:rowOff>
    </xdr:from>
    <xdr:to>
      <xdr:col>74</xdr:col>
      <xdr:colOff>31750</xdr:colOff>
      <xdr:row>55</xdr:row>
      <xdr:rowOff>34925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45102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161925</xdr:rowOff>
    </xdr:from>
    <xdr:to>
      <xdr:col>65</xdr:col>
      <xdr:colOff>53975</xdr:colOff>
      <xdr:row>57</xdr:row>
      <xdr:rowOff>92075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102252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補助費等に係る経常収支比率は、前年度と</a:t>
          </a:r>
          <a:r>
            <a:rPr kumimoji="1" lang="ja-JP" altLang="en-US" sz="1100">
              <a:solidFill>
                <a:schemeClr val="dk1"/>
              </a:solidFill>
              <a:effectLst/>
              <a:latin typeface="+mn-lt"/>
              <a:ea typeface="+mn-ea"/>
              <a:cs typeface="+mn-cs"/>
            </a:rPr>
            <a:t>同一の</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今後も、補助事業については、</a:t>
          </a:r>
          <a:r>
            <a:rPr lang="ja-JP" altLang="ja-JP" sz="1100" b="0" i="0" baseline="0">
              <a:solidFill>
                <a:schemeClr val="dk1"/>
              </a:solidFill>
              <a:effectLst/>
              <a:latin typeface="+mn-lt"/>
              <a:ea typeface="+mn-ea"/>
              <a:cs typeface="+mn-cs"/>
            </a:rPr>
            <a:t>費用対効果、経費負担のあり方を精査し、補助金の廃止、統合、縮小を実施する。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101854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106426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35</xdr:row>
      <xdr:rowOff>106426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1058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81280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公債費に係る経常収支比率は、前年度と比較して</a:t>
          </a:r>
          <a:r>
            <a:rPr kumimoji="1" lang="ja-JP" altLang="en-US" sz="1050">
              <a:solidFill>
                <a:schemeClr val="dk1"/>
              </a:solidFill>
              <a:effectLst/>
              <a:latin typeface="+mn-lt"/>
              <a:ea typeface="+mn-ea"/>
              <a:cs typeface="+mn-cs"/>
            </a:rPr>
            <a:t>１</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７</a:t>
          </a:r>
          <a:r>
            <a:rPr kumimoji="1" lang="ja-JP" altLang="ja-JP" sz="1050">
              <a:solidFill>
                <a:schemeClr val="dk1"/>
              </a:solidFill>
              <a:effectLst/>
              <a:latin typeface="+mn-lt"/>
              <a:ea typeface="+mn-ea"/>
              <a:cs typeface="+mn-cs"/>
            </a:rPr>
            <a:t>ポイント改善し１</a:t>
          </a:r>
          <a:r>
            <a:rPr kumimoji="1" lang="ja-JP" altLang="en-US" sz="1050">
              <a:solidFill>
                <a:schemeClr val="dk1"/>
              </a:solidFill>
              <a:effectLst/>
              <a:latin typeface="+mn-lt"/>
              <a:ea typeface="+mn-ea"/>
              <a:cs typeface="+mn-cs"/>
            </a:rPr>
            <a:t>５</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a:t>
          </a:r>
          <a:r>
            <a:rPr kumimoji="1" lang="ja-JP" altLang="ja-JP" sz="1050">
              <a:solidFill>
                <a:schemeClr val="dk1"/>
              </a:solidFill>
              <a:effectLst/>
              <a:latin typeface="+mn-lt"/>
              <a:ea typeface="+mn-ea"/>
              <a:cs typeface="+mn-cs"/>
            </a:rPr>
            <a:t>％となったが、愛知県平均</a:t>
          </a:r>
          <a:r>
            <a:rPr kumimoji="1" lang="ja-JP" altLang="en-US" sz="1050">
              <a:solidFill>
                <a:schemeClr val="dk1"/>
              </a:solidFill>
              <a:effectLst/>
              <a:latin typeface="+mn-lt"/>
              <a:ea typeface="+mn-ea"/>
              <a:cs typeface="+mn-cs"/>
            </a:rPr>
            <a:t>との比較では</a:t>
          </a:r>
          <a:r>
            <a:rPr kumimoji="1" lang="ja-JP" altLang="ja-JP" sz="1050">
              <a:solidFill>
                <a:schemeClr val="dk1"/>
              </a:solidFill>
              <a:effectLst/>
              <a:latin typeface="+mn-lt"/>
              <a:ea typeface="+mn-ea"/>
              <a:cs typeface="+mn-cs"/>
            </a:rPr>
            <a:t>上回っている。</a:t>
          </a:r>
          <a:endParaRPr lang="ja-JP" altLang="ja-JP" sz="1050">
            <a:effectLst/>
          </a:endParaRPr>
        </a:p>
        <a:p>
          <a:r>
            <a:rPr kumimoji="1" lang="ja-JP" altLang="ja-JP" sz="1050">
              <a:solidFill>
                <a:schemeClr val="dk1"/>
              </a:solidFill>
              <a:effectLst/>
              <a:latin typeface="+mn-lt"/>
              <a:ea typeface="+mn-ea"/>
              <a:cs typeface="+mn-cs"/>
            </a:rPr>
            <a:t>　近年、当市は「</a:t>
          </a:r>
          <a:r>
            <a:rPr lang="ja-JP" altLang="ja-JP" sz="1050" b="0" i="0" baseline="0">
              <a:solidFill>
                <a:schemeClr val="dk1"/>
              </a:solidFill>
              <a:effectLst/>
              <a:latin typeface="+mn-lt"/>
              <a:ea typeface="+mn-ea"/>
              <a:cs typeface="+mn-cs"/>
            </a:rPr>
            <a:t>返済額より多く借りない」こと</a:t>
          </a:r>
          <a:r>
            <a:rPr kumimoji="1" lang="ja-JP" altLang="ja-JP" sz="1050">
              <a:solidFill>
                <a:schemeClr val="dk1"/>
              </a:solidFill>
              <a:effectLst/>
              <a:latin typeface="+mn-lt"/>
              <a:ea typeface="+mn-ea"/>
              <a:cs typeface="+mn-cs"/>
            </a:rPr>
            <a:t>を方針としており、起債残高が年々減少していることから改善をしているものの、近年借入額が増加している臨時財政対策債の償還が増加していることによるものである。今後の償還も厳しい状況が予想されるが、引き続き「</a:t>
          </a:r>
          <a:r>
            <a:rPr lang="ja-JP" altLang="ja-JP" sz="1050" b="0" i="0" baseline="0">
              <a:solidFill>
                <a:schemeClr val="dk1"/>
              </a:solidFill>
              <a:effectLst/>
              <a:latin typeface="+mn-lt"/>
              <a:ea typeface="+mn-ea"/>
              <a:cs typeface="+mn-cs"/>
            </a:rPr>
            <a:t>返済額より多く借りない」ことを方針とし、計画的な市債発行を行って</a:t>
          </a:r>
          <a:r>
            <a:rPr kumimoji="1" lang="ja-JP" altLang="ja-JP" sz="1050">
              <a:solidFill>
                <a:schemeClr val="dk1"/>
              </a:solidFill>
              <a:effectLst/>
              <a:latin typeface="+mn-lt"/>
              <a:ea typeface="+mn-ea"/>
              <a:cs typeface="+mn-cs"/>
            </a:rPr>
            <a:t>いく。</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152146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760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21844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53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40132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94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では、対前年度比で０．９ポイント悪化したが、類似団体、県平均のいずれも下回っている。増加の主な要因としては扶助費があげられ、今後も福祉サービスの利用拡大や、高齢化の更なる進行による増加が今後も予想される。</a:t>
          </a:r>
          <a:endParaRPr lang="ja-JP" altLang="ja-JP" sz="1400">
            <a:effectLst/>
          </a:endParaRPr>
        </a:p>
        <a:p>
          <a:r>
            <a:rPr kumimoji="1" lang="ja-JP" altLang="ja-JP" sz="1100">
              <a:solidFill>
                <a:schemeClr val="dk1"/>
              </a:solidFill>
              <a:effectLst/>
              <a:latin typeface="+mn-lt"/>
              <a:ea typeface="+mn-ea"/>
              <a:cs typeface="+mn-cs"/>
            </a:rPr>
            <a:t>　民間委託等による委託料（物件費）の増加は今後も予想されるところであり、各事業の見直し、合理化を行うことで関連経費の抑制を図る。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33274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93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76</xdr:row>
      <xdr:rowOff>163576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52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76</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170451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105522</xdr:rowOff>
    </xdr:from>
    <xdr:to>
      <xdr:col>29</xdr:col>
      <xdr:colOff>127000</xdr:colOff>
      <xdr:row>18</xdr:row>
      <xdr:rowOff>34624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7797"/>
          <a:ext cx="647700" cy="100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34624</xdr:rowOff>
    </xdr:from>
    <xdr:to>
      <xdr:col>26</xdr:col>
      <xdr:colOff>50800</xdr:colOff>
      <xdr:row>18</xdr:row>
      <xdr:rowOff>74482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8349"/>
          <a:ext cx="698500" cy="3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74482</xdr:rowOff>
    </xdr:from>
    <xdr:to>
      <xdr:col>22</xdr:col>
      <xdr:colOff>114300</xdr:colOff>
      <xdr:row>18</xdr:row>
      <xdr:rowOff>110846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8207"/>
          <a:ext cx="698500" cy="3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110846</xdr:rowOff>
    </xdr:from>
    <xdr:to>
      <xdr:col>18</xdr:col>
      <xdr:colOff>177800</xdr:colOff>
      <xdr:row>18</xdr:row>
      <xdr:rowOff>142817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44571"/>
          <a:ext cx="698500" cy="3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54722</xdr:rowOff>
    </xdr:from>
    <xdr:to>
      <xdr:col>29</xdr:col>
      <xdr:colOff>177800</xdr:colOff>
      <xdr:row>17</xdr:row>
      <xdr:rowOff>156322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26799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155274</xdr:rowOff>
    </xdr:from>
    <xdr:to>
      <xdr:col>26</xdr:col>
      <xdr:colOff>101600</xdr:colOff>
      <xdr:row>18</xdr:row>
      <xdr:rowOff>85424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7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70201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23682</xdr:rowOff>
    </xdr:from>
    <xdr:to>
      <xdr:col>22</xdr:col>
      <xdr:colOff>165100</xdr:colOff>
      <xdr:row>18</xdr:row>
      <xdr:rowOff>125282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110059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60046</xdr:rowOff>
    </xdr:from>
    <xdr:to>
      <xdr:col>19</xdr:col>
      <xdr:colOff>38100</xdr:colOff>
      <xdr:row>18</xdr:row>
      <xdr:rowOff>161646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146423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92017</xdr:rowOff>
    </xdr:from>
    <xdr:to>
      <xdr:col>15</xdr:col>
      <xdr:colOff>101600</xdr:colOff>
      <xdr:row>19</xdr:row>
      <xdr:rowOff>22167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9465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4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110465</xdr:rowOff>
    </xdr:from>
    <xdr:to>
      <xdr:col>29</xdr:col>
      <xdr:colOff>127000</xdr:colOff>
      <xdr:row>38</xdr:row>
      <xdr:rowOff>170738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578065"/>
          <a:ext cx="647700" cy="6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95986</xdr:rowOff>
    </xdr:from>
    <xdr:to>
      <xdr:col>26</xdr:col>
      <xdr:colOff>50800</xdr:colOff>
      <xdr:row>38</xdr:row>
      <xdr:rowOff>110465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563586"/>
          <a:ext cx="698500" cy="1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95986</xdr:rowOff>
    </xdr:from>
    <xdr:to>
      <xdr:col>22</xdr:col>
      <xdr:colOff>114300</xdr:colOff>
      <xdr:row>38</xdr:row>
      <xdr:rowOff>108826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563586"/>
          <a:ext cx="698500" cy="1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108826</xdr:rowOff>
    </xdr:from>
    <xdr:to>
      <xdr:col>18</xdr:col>
      <xdr:colOff>177800</xdr:colOff>
      <xdr:row>38</xdr:row>
      <xdr:rowOff>109093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576426"/>
          <a:ext cx="698500" cy="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119938</xdr:rowOff>
    </xdr:from>
    <xdr:to>
      <xdr:col>29</xdr:col>
      <xdr:colOff>177800</xdr:colOff>
      <xdr:row>39</xdr:row>
      <xdr:rowOff>50088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58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38</xdr:row>
      <xdr:rowOff>28515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59665</xdr:rowOff>
    </xdr:from>
    <xdr:to>
      <xdr:col>26</xdr:col>
      <xdr:colOff>101600</xdr:colOff>
      <xdr:row>38</xdr:row>
      <xdr:rowOff>161265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52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146042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61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45186</xdr:rowOff>
    </xdr:from>
    <xdr:to>
      <xdr:col>22</xdr:col>
      <xdr:colOff>165100</xdr:colOff>
      <xdr:row>38</xdr:row>
      <xdr:rowOff>146786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51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131563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58026</xdr:rowOff>
    </xdr:from>
    <xdr:to>
      <xdr:col>19</xdr:col>
      <xdr:colOff>38100</xdr:colOff>
      <xdr:row>38</xdr:row>
      <xdr:rowOff>159626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52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144403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61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58293</xdr:rowOff>
    </xdr:from>
    <xdr:to>
      <xdr:col>15</xdr:col>
      <xdr:colOff>101600</xdr:colOff>
      <xdr:row>38</xdr:row>
      <xdr:rowOff>159893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52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144670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61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113583</xdr:rowOff>
    </xdr:from>
    <xdr:to>
      <xdr:col>24</xdr:col>
      <xdr:colOff>63500</xdr:colOff>
      <xdr:row>36</xdr:row>
      <xdr:rowOff>48775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4333"/>
          <a:ext cx="8382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48775</xdr:rowOff>
    </xdr:from>
    <xdr:to>
      <xdr:col>19</xdr:col>
      <xdr:colOff>177800</xdr:colOff>
      <xdr:row>36</xdr:row>
      <xdr:rowOff>64548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097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64548</xdr:rowOff>
    </xdr:from>
    <xdr:to>
      <xdr:col>15</xdr:col>
      <xdr:colOff>50800</xdr:colOff>
      <xdr:row>36</xdr:row>
      <xdr:rowOff>104724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6748"/>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104724</xdr:rowOff>
    </xdr:from>
    <xdr:to>
      <xdr:col>10</xdr:col>
      <xdr:colOff>114300</xdr:colOff>
      <xdr:row>36</xdr:row>
      <xdr:rowOff>138957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6924"/>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62783</xdr:rowOff>
    </xdr:from>
    <xdr:to>
      <xdr:col>24</xdr:col>
      <xdr:colOff>114300</xdr:colOff>
      <xdr:row>35</xdr:row>
      <xdr:rowOff>164383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85660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169425</xdr:rowOff>
    </xdr:from>
    <xdr:to>
      <xdr:col>20</xdr:col>
      <xdr:colOff>38100</xdr:colOff>
      <xdr:row>36</xdr:row>
      <xdr:rowOff>99575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116102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13748</xdr:rowOff>
    </xdr:from>
    <xdr:to>
      <xdr:col>15</xdr:col>
      <xdr:colOff>101600</xdr:colOff>
      <xdr:row>36</xdr:row>
      <xdr:rowOff>115348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131875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53924</xdr:rowOff>
    </xdr:from>
    <xdr:to>
      <xdr:col>10</xdr:col>
      <xdr:colOff>165100</xdr:colOff>
      <xdr:row>36</xdr:row>
      <xdr:rowOff>155524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0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88157</xdr:rowOff>
    </xdr:from>
    <xdr:to>
      <xdr:col>6</xdr:col>
      <xdr:colOff>38100</xdr:colOff>
      <xdr:row>37</xdr:row>
      <xdr:rowOff>18307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5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94337</xdr:rowOff>
    </xdr:from>
    <xdr:to>
      <xdr:col>24</xdr:col>
      <xdr:colOff>63500</xdr:colOff>
      <xdr:row>58</xdr:row>
      <xdr:rowOff>10715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66987"/>
          <a:ext cx="8382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10715</xdr:rowOff>
    </xdr:from>
    <xdr:to>
      <xdr:col>19</xdr:col>
      <xdr:colOff>177800</xdr:colOff>
      <xdr:row>58</xdr:row>
      <xdr:rowOff>65231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4815"/>
          <a:ext cx="889000" cy="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65231</xdr:rowOff>
    </xdr:from>
    <xdr:to>
      <xdr:col>15</xdr:col>
      <xdr:colOff>50800</xdr:colOff>
      <xdr:row>58</xdr:row>
      <xdr:rowOff>71385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09331"/>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71385</xdr:rowOff>
    </xdr:from>
    <xdr:to>
      <xdr:col>10</xdr:col>
      <xdr:colOff>114300</xdr:colOff>
      <xdr:row>58</xdr:row>
      <xdr:rowOff>73296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15485"/>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43537</xdr:rowOff>
    </xdr:from>
    <xdr:to>
      <xdr:col>24</xdr:col>
      <xdr:colOff>114300</xdr:colOff>
      <xdr:row>57</xdr:row>
      <xdr:rowOff>145137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1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66414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131365</xdr:rowOff>
    </xdr:from>
    <xdr:to>
      <xdr:col>20</xdr:col>
      <xdr:colOff>38100</xdr:colOff>
      <xdr:row>58</xdr:row>
      <xdr:rowOff>61515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52642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14431</xdr:rowOff>
    </xdr:from>
    <xdr:to>
      <xdr:col>15</xdr:col>
      <xdr:colOff>101600</xdr:colOff>
      <xdr:row>58</xdr:row>
      <xdr:rowOff>116031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107158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5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20585</xdr:rowOff>
    </xdr:from>
    <xdr:to>
      <xdr:col>10</xdr:col>
      <xdr:colOff>165100</xdr:colOff>
      <xdr:row>58</xdr:row>
      <xdr:rowOff>122185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113312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22496</xdr:rowOff>
    </xdr:from>
    <xdr:to>
      <xdr:col>6</xdr:col>
      <xdr:colOff>38100</xdr:colOff>
      <xdr:row>58</xdr:row>
      <xdr:rowOff>124096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6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5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5626</xdr:rowOff>
    </xdr:from>
    <xdr:to>
      <xdr:col>24</xdr:col>
      <xdr:colOff>63500</xdr:colOff>
      <xdr:row>77</xdr:row>
      <xdr:rowOff>59119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07276"/>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53403</xdr:rowOff>
    </xdr:from>
    <xdr:to>
      <xdr:col>19</xdr:col>
      <xdr:colOff>177800</xdr:colOff>
      <xdr:row>77</xdr:row>
      <xdr:rowOff>59119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5505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53403</xdr:rowOff>
    </xdr:from>
    <xdr:to>
      <xdr:col>15</xdr:col>
      <xdr:colOff>50800</xdr:colOff>
      <xdr:row>77</xdr:row>
      <xdr:rowOff>79521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55053"/>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63861</xdr:rowOff>
    </xdr:from>
    <xdr:to>
      <xdr:col>10</xdr:col>
      <xdr:colOff>114300</xdr:colOff>
      <xdr:row>77</xdr:row>
      <xdr:rowOff>79521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65511"/>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126276</xdr:rowOff>
    </xdr:from>
    <xdr:to>
      <xdr:col>24</xdr:col>
      <xdr:colOff>114300</xdr:colOff>
      <xdr:row>77</xdr:row>
      <xdr:rowOff>56426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104703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3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8319</xdr:rowOff>
    </xdr:from>
    <xdr:to>
      <xdr:col>20</xdr:col>
      <xdr:colOff>38100</xdr:colOff>
      <xdr:row>77</xdr:row>
      <xdr:rowOff>109919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101046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2603</xdr:rowOff>
    </xdr:from>
    <xdr:to>
      <xdr:col>15</xdr:col>
      <xdr:colOff>101600</xdr:colOff>
      <xdr:row>77</xdr:row>
      <xdr:rowOff>104203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95330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9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28721</xdr:rowOff>
    </xdr:from>
    <xdr:to>
      <xdr:col>10</xdr:col>
      <xdr:colOff>165100</xdr:colOff>
      <xdr:row>77</xdr:row>
      <xdr:rowOff>130321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121448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2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13061</xdr:rowOff>
    </xdr:from>
    <xdr:to>
      <xdr:col>6</xdr:col>
      <xdr:colOff>38100</xdr:colOff>
      <xdr:row>77</xdr:row>
      <xdr:rowOff>114661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105788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104342</xdr:rowOff>
    </xdr:from>
    <xdr:to>
      <xdr:col>24</xdr:col>
      <xdr:colOff>63500</xdr:colOff>
      <xdr:row>97</xdr:row>
      <xdr:rowOff>154546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34992"/>
          <a:ext cx="838200" cy="5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154546</xdr:rowOff>
    </xdr:from>
    <xdr:to>
      <xdr:col>19</xdr:col>
      <xdr:colOff>177800</xdr:colOff>
      <xdr:row>98</xdr:row>
      <xdr:rowOff>47853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85196"/>
          <a:ext cx="889000" cy="6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47853</xdr:rowOff>
    </xdr:from>
    <xdr:to>
      <xdr:col>15</xdr:col>
      <xdr:colOff>50800</xdr:colOff>
      <xdr:row>98</xdr:row>
      <xdr:rowOff>49670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49953"/>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49670</xdr:rowOff>
    </xdr:from>
    <xdr:to>
      <xdr:col>10</xdr:col>
      <xdr:colOff>114300</xdr:colOff>
      <xdr:row>98</xdr:row>
      <xdr:rowOff>62967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51770"/>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53542</xdr:rowOff>
    </xdr:from>
    <xdr:to>
      <xdr:col>24</xdr:col>
      <xdr:colOff>114300</xdr:colOff>
      <xdr:row>97</xdr:row>
      <xdr:rowOff>155142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31969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103746</xdr:rowOff>
    </xdr:from>
    <xdr:to>
      <xdr:col>20</xdr:col>
      <xdr:colOff>38100</xdr:colOff>
      <xdr:row>98</xdr:row>
      <xdr:rowOff>33896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25023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2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168503</xdr:rowOff>
    </xdr:from>
    <xdr:to>
      <xdr:col>15</xdr:col>
      <xdr:colOff>101600</xdr:colOff>
      <xdr:row>98</xdr:row>
      <xdr:rowOff>98653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89780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170320</xdr:rowOff>
    </xdr:from>
    <xdr:to>
      <xdr:col>10</xdr:col>
      <xdr:colOff>165100</xdr:colOff>
      <xdr:row>98</xdr:row>
      <xdr:rowOff>100470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91597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9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12167</xdr:rowOff>
    </xdr:from>
    <xdr:to>
      <xdr:col>6</xdr:col>
      <xdr:colOff>38100</xdr:colOff>
      <xdr:row>98</xdr:row>
      <xdr:rowOff>113767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104894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128910</xdr:rowOff>
    </xdr:from>
    <xdr:to>
      <xdr:col>55</xdr:col>
      <xdr:colOff>0</xdr:colOff>
      <xdr:row>37</xdr:row>
      <xdr:rowOff>152319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58210"/>
          <a:ext cx="838200" cy="53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113836</xdr:rowOff>
    </xdr:from>
    <xdr:to>
      <xdr:col>50</xdr:col>
      <xdr:colOff>114300</xdr:colOff>
      <xdr:row>37</xdr:row>
      <xdr:rowOff>152319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457486"/>
          <a:ext cx="889000" cy="3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113836</xdr:rowOff>
    </xdr:from>
    <xdr:to>
      <xdr:col>45</xdr:col>
      <xdr:colOff>177800</xdr:colOff>
      <xdr:row>38</xdr:row>
      <xdr:rowOff>37310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457486"/>
          <a:ext cx="889000" cy="9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37310</xdr:rowOff>
    </xdr:from>
    <xdr:to>
      <xdr:col>41</xdr:col>
      <xdr:colOff>50800</xdr:colOff>
      <xdr:row>38</xdr:row>
      <xdr:rowOff>46413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52410"/>
          <a:ext cx="8890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78110</xdr:rowOff>
    </xdr:from>
    <xdr:to>
      <xdr:col>55</xdr:col>
      <xdr:colOff>50800</xdr:colOff>
      <xdr:row>35</xdr:row>
      <xdr:rowOff>8260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0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101519</xdr:rowOff>
    </xdr:from>
    <xdr:to>
      <xdr:col>50</xdr:col>
      <xdr:colOff>165100</xdr:colOff>
      <xdr:row>38</xdr:row>
      <xdr:rowOff>31669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22796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63036</xdr:rowOff>
    </xdr:from>
    <xdr:to>
      <xdr:col>46</xdr:col>
      <xdr:colOff>38100</xdr:colOff>
      <xdr:row>37</xdr:row>
      <xdr:rowOff>164636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155763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4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157960</xdr:rowOff>
    </xdr:from>
    <xdr:to>
      <xdr:col>41</xdr:col>
      <xdr:colOff>101600</xdr:colOff>
      <xdr:row>38</xdr:row>
      <xdr:rowOff>88110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79237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9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167063</xdr:rowOff>
    </xdr:from>
    <xdr:to>
      <xdr:col>36</xdr:col>
      <xdr:colOff>165100</xdr:colOff>
      <xdr:row>38</xdr:row>
      <xdr:rowOff>97213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88340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82805</xdr:rowOff>
    </xdr:from>
    <xdr:to>
      <xdr:col>55</xdr:col>
      <xdr:colOff>0</xdr:colOff>
      <xdr:row>58</xdr:row>
      <xdr:rowOff>118198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26905"/>
          <a:ext cx="838200" cy="3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82805</xdr:rowOff>
    </xdr:from>
    <xdr:to>
      <xdr:col>50</xdr:col>
      <xdr:colOff>114300</xdr:colOff>
      <xdr:row>58</xdr:row>
      <xdr:rowOff>160584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26905"/>
          <a:ext cx="889000" cy="7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142492</xdr:rowOff>
    </xdr:from>
    <xdr:to>
      <xdr:col>45</xdr:col>
      <xdr:colOff>177800</xdr:colOff>
      <xdr:row>58</xdr:row>
      <xdr:rowOff>160584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86592"/>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142492</xdr:rowOff>
    </xdr:from>
    <xdr:to>
      <xdr:col>41</xdr:col>
      <xdr:colOff>50800</xdr:colOff>
      <xdr:row>58</xdr:row>
      <xdr:rowOff>162589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86592"/>
          <a:ext cx="8890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67398</xdr:rowOff>
    </xdr:from>
    <xdr:to>
      <xdr:col>55</xdr:col>
      <xdr:colOff>50800</xdr:colOff>
      <xdr:row>58</xdr:row>
      <xdr:rowOff>168998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32005</xdr:rowOff>
    </xdr:from>
    <xdr:to>
      <xdr:col>50</xdr:col>
      <xdr:colOff>165100</xdr:colOff>
      <xdr:row>58</xdr:row>
      <xdr:rowOff>133605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124732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109784</xdr:rowOff>
    </xdr:from>
    <xdr:to>
      <xdr:col>46</xdr:col>
      <xdr:colOff>38100</xdr:colOff>
      <xdr:row>59</xdr:row>
      <xdr:rowOff>39934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31061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4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91692</xdr:rowOff>
    </xdr:from>
    <xdr:to>
      <xdr:col>41</xdr:col>
      <xdr:colOff>101600</xdr:colOff>
      <xdr:row>59</xdr:row>
      <xdr:rowOff>21842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12969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111789</xdr:rowOff>
    </xdr:from>
    <xdr:to>
      <xdr:col>36</xdr:col>
      <xdr:colOff>165100</xdr:colOff>
      <xdr:row>59</xdr:row>
      <xdr:rowOff>41939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5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33066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4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26420</xdr:rowOff>
    </xdr:from>
    <xdr:to>
      <xdr:col>55</xdr:col>
      <xdr:colOff>0</xdr:colOff>
      <xdr:row>78</xdr:row>
      <xdr:rowOff>109996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99520"/>
          <a:ext cx="838200" cy="8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26420</xdr:rowOff>
    </xdr:from>
    <xdr:to>
      <xdr:col>50</xdr:col>
      <xdr:colOff>114300</xdr:colOff>
      <xdr:row>78</xdr:row>
      <xdr:rowOff>85750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99520"/>
          <a:ext cx="889000" cy="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85750</xdr:rowOff>
    </xdr:from>
    <xdr:to>
      <xdr:col>45</xdr:col>
      <xdr:colOff>177800</xdr:colOff>
      <xdr:row>78</xdr:row>
      <xdr:rowOff>94309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58850"/>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88782</xdr:rowOff>
    </xdr:from>
    <xdr:to>
      <xdr:col>41</xdr:col>
      <xdr:colOff>50800</xdr:colOff>
      <xdr:row>78</xdr:row>
      <xdr:rowOff>94309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61882"/>
          <a:ext cx="8890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59196</xdr:rowOff>
    </xdr:from>
    <xdr:to>
      <xdr:col>55</xdr:col>
      <xdr:colOff>50800</xdr:colOff>
      <xdr:row>78</xdr:row>
      <xdr:rowOff>160796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147070</xdr:rowOff>
    </xdr:from>
    <xdr:to>
      <xdr:col>50</xdr:col>
      <xdr:colOff>165100</xdr:colOff>
      <xdr:row>78</xdr:row>
      <xdr:rowOff>77220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93747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2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34950</xdr:rowOff>
    </xdr:from>
    <xdr:to>
      <xdr:col>46</xdr:col>
      <xdr:colOff>38100</xdr:colOff>
      <xdr:row>78</xdr:row>
      <xdr:rowOff>136550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127677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5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43509</xdr:rowOff>
    </xdr:from>
    <xdr:to>
      <xdr:col>41</xdr:col>
      <xdr:colOff>101600</xdr:colOff>
      <xdr:row>78</xdr:row>
      <xdr:rowOff>145109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136236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37982</xdr:rowOff>
    </xdr:from>
    <xdr:to>
      <xdr:col>36</xdr:col>
      <xdr:colOff>165100</xdr:colOff>
      <xdr:row>78</xdr:row>
      <xdr:rowOff>139582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130709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67920</xdr:rowOff>
    </xdr:from>
    <xdr:to>
      <xdr:col>55</xdr:col>
      <xdr:colOff>0</xdr:colOff>
      <xdr:row>98</xdr:row>
      <xdr:rowOff>1093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698570"/>
          <a:ext cx="838200" cy="1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1093</xdr:rowOff>
    </xdr:from>
    <xdr:to>
      <xdr:col>50</xdr:col>
      <xdr:colOff>114300</xdr:colOff>
      <xdr:row>98</xdr:row>
      <xdr:rowOff>107696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03193"/>
          <a:ext cx="889000" cy="1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3825</xdr:rowOff>
    </xdr:from>
    <xdr:to>
      <xdr:col>45</xdr:col>
      <xdr:colOff>177800</xdr:colOff>
      <xdr:row>98</xdr:row>
      <xdr:rowOff>107696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805925"/>
          <a:ext cx="889000" cy="10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3825</xdr:rowOff>
    </xdr:from>
    <xdr:to>
      <xdr:col>41</xdr:col>
      <xdr:colOff>50800</xdr:colOff>
      <xdr:row>98</xdr:row>
      <xdr:rowOff>62683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805925"/>
          <a:ext cx="889000" cy="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17120</xdr:rowOff>
    </xdr:from>
    <xdr:to>
      <xdr:col>55</xdr:col>
      <xdr:colOff>50800</xdr:colOff>
      <xdr:row>97</xdr:row>
      <xdr:rowOff>118720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166997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121743</xdr:rowOff>
    </xdr:from>
    <xdr:to>
      <xdr:col>50</xdr:col>
      <xdr:colOff>165100</xdr:colOff>
      <xdr:row>98</xdr:row>
      <xdr:rowOff>51893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43020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56896</xdr:rowOff>
    </xdr:from>
    <xdr:to>
      <xdr:col>46</xdr:col>
      <xdr:colOff>38100</xdr:colOff>
      <xdr:row>98</xdr:row>
      <xdr:rowOff>158496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149623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124475</xdr:rowOff>
    </xdr:from>
    <xdr:to>
      <xdr:col>41</xdr:col>
      <xdr:colOff>101600</xdr:colOff>
      <xdr:row>98</xdr:row>
      <xdr:rowOff>54625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45752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11883</xdr:rowOff>
    </xdr:from>
    <xdr:to>
      <xdr:col>36</xdr:col>
      <xdr:colOff>165100</xdr:colOff>
      <xdr:row>98</xdr:row>
      <xdr:rowOff>113483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104610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43177</xdr:rowOff>
    </xdr:from>
    <xdr:to>
      <xdr:col>85</xdr:col>
      <xdr:colOff>127000</xdr:colOff>
      <xdr:row>39</xdr:row>
      <xdr:rowOff>43886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29727"/>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41981</xdr:rowOff>
    </xdr:from>
    <xdr:to>
      <xdr:col>81</xdr:col>
      <xdr:colOff>50800</xdr:colOff>
      <xdr:row>39</xdr:row>
      <xdr:rowOff>43886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85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41783</xdr:rowOff>
    </xdr:from>
    <xdr:to>
      <xdr:col>76</xdr:col>
      <xdr:colOff>114300</xdr:colOff>
      <xdr:row>39</xdr:row>
      <xdr:rowOff>41981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28333"/>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41783</xdr:rowOff>
    </xdr:from>
    <xdr:to>
      <xdr:col>71</xdr:col>
      <xdr:colOff>177800</xdr:colOff>
      <xdr:row>39</xdr:row>
      <xdr:rowOff>44199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8333"/>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163827</xdr:rowOff>
    </xdr:from>
    <xdr:to>
      <xdr:col>85</xdr:col>
      <xdr:colOff>177800</xdr:colOff>
      <xdr:row>39</xdr:row>
      <xdr:rowOff>93977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164536</xdr:rowOff>
    </xdr:from>
    <xdr:to>
      <xdr:col>81</xdr:col>
      <xdr:colOff>101600</xdr:colOff>
      <xdr:row>39</xdr:row>
      <xdr:rowOff>94686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85813</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24333" y="6772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162631</xdr:rowOff>
    </xdr:from>
    <xdr:to>
      <xdr:col>76</xdr:col>
      <xdr:colOff>165100</xdr:colOff>
      <xdr:row>39</xdr:row>
      <xdr:rowOff>92781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83908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70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162433</xdr:rowOff>
    </xdr:from>
    <xdr:to>
      <xdr:col>72</xdr:col>
      <xdr:colOff>38100</xdr:colOff>
      <xdr:row>39</xdr:row>
      <xdr:rowOff>92583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83710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7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164849</xdr:rowOff>
    </xdr:from>
    <xdr:to>
      <xdr:col>67</xdr:col>
      <xdr:colOff>101600</xdr:colOff>
      <xdr:row>39</xdr:row>
      <xdr:rowOff>94999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86126</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772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165208</xdr:rowOff>
    </xdr:from>
    <xdr:to>
      <xdr:col>85</xdr:col>
      <xdr:colOff>127000</xdr:colOff>
      <xdr:row>75</xdr:row>
      <xdr:rowOff>65348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852508"/>
          <a:ext cx="8382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138900</xdr:rowOff>
    </xdr:from>
    <xdr:to>
      <xdr:col>81</xdr:col>
      <xdr:colOff>50800</xdr:colOff>
      <xdr:row>74</xdr:row>
      <xdr:rowOff>165208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826200"/>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130651</xdr:rowOff>
    </xdr:from>
    <xdr:to>
      <xdr:col>76</xdr:col>
      <xdr:colOff>114300</xdr:colOff>
      <xdr:row>74</xdr:row>
      <xdr:rowOff>138900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817951"/>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130651</xdr:rowOff>
    </xdr:from>
    <xdr:to>
      <xdr:col>71</xdr:col>
      <xdr:colOff>177800</xdr:colOff>
      <xdr:row>74</xdr:row>
      <xdr:rowOff>133833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817951"/>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14548</xdr:rowOff>
    </xdr:from>
    <xdr:to>
      <xdr:col>85</xdr:col>
      <xdr:colOff>177800</xdr:colOff>
      <xdr:row>75</xdr:row>
      <xdr:rowOff>116148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164425</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114408</xdr:rowOff>
    </xdr:from>
    <xdr:to>
      <xdr:col>81</xdr:col>
      <xdr:colOff>101600</xdr:colOff>
      <xdr:row>75</xdr:row>
      <xdr:rowOff>44558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35685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88100</xdr:rowOff>
    </xdr:from>
    <xdr:to>
      <xdr:col>76</xdr:col>
      <xdr:colOff>165100</xdr:colOff>
      <xdr:row>75</xdr:row>
      <xdr:rowOff>18250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9377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79851</xdr:rowOff>
    </xdr:from>
    <xdr:to>
      <xdr:col>72</xdr:col>
      <xdr:colOff>38100</xdr:colOff>
      <xdr:row>75</xdr:row>
      <xdr:rowOff>10001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7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83033</xdr:rowOff>
    </xdr:from>
    <xdr:to>
      <xdr:col>67</xdr:col>
      <xdr:colOff>101600</xdr:colOff>
      <xdr:row>75</xdr:row>
      <xdr:rowOff>13183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7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4310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6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1778</xdr:rowOff>
    </xdr:from>
    <xdr:to>
      <xdr:col>85</xdr:col>
      <xdr:colOff>127000</xdr:colOff>
      <xdr:row>97</xdr:row>
      <xdr:rowOff>15036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460978"/>
          <a:ext cx="838200" cy="1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15036</xdr:rowOff>
    </xdr:from>
    <xdr:to>
      <xdr:col>81</xdr:col>
      <xdr:colOff>50800</xdr:colOff>
      <xdr:row>98</xdr:row>
      <xdr:rowOff>101321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645686"/>
          <a:ext cx="889000" cy="2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101321</xdr:rowOff>
    </xdr:from>
    <xdr:to>
      <xdr:col>76</xdr:col>
      <xdr:colOff>114300</xdr:colOff>
      <xdr:row>98</xdr:row>
      <xdr:rowOff>107328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03421"/>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107328</xdr:rowOff>
    </xdr:from>
    <xdr:to>
      <xdr:col>71</xdr:col>
      <xdr:colOff>177800</xdr:colOff>
      <xdr:row>98</xdr:row>
      <xdr:rowOff>135243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09428"/>
          <a:ext cx="8890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122428</xdr:rowOff>
    </xdr:from>
    <xdr:to>
      <xdr:col>85</xdr:col>
      <xdr:colOff>177800</xdr:colOff>
      <xdr:row>96</xdr:row>
      <xdr:rowOff>52578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4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145305</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2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135686</xdr:rowOff>
    </xdr:from>
    <xdr:to>
      <xdr:col>81</xdr:col>
      <xdr:colOff>101600</xdr:colOff>
      <xdr:row>97</xdr:row>
      <xdr:rowOff>65836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82363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3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50521</xdr:rowOff>
    </xdr:from>
    <xdr:to>
      <xdr:col>76</xdr:col>
      <xdr:colOff>165100</xdr:colOff>
      <xdr:row>98</xdr:row>
      <xdr:rowOff>152121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143248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4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56528</xdr:rowOff>
    </xdr:from>
    <xdr:to>
      <xdr:col>72</xdr:col>
      <xdr:colOff>38100</xdr:colOff>
      <xdr:row>98</xdr:row>
      <xdr:rowOff>158128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149255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5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84443</xdr:rowOff>
    </xdr:from>
    <xdr:to>
      <xdr:col>67</xdr:col>
      <xdr:colOff>101600</xdr:colOff>
      <xdr:row>99</xdr:row>
      <xdr:rowOff>14593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5720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67196</xdr:rowOff>
    </xdr:from>
    <xdr:to>
      <xdr:col>116</xdr:col>
      <xdr:colOff>63500</xdr:colOff>
      <xdr:row>58</xdr:row>
      <xdr:rowOff>67576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11296"/>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67196</xdr:rowOff>
    </xdr:from>
    <xdr:to>
      <xdr:col>111</xdr:col>
      <xdr:colOff>177800</xdr:colOff>
      <xdr:row>58</xdr:row>
      <xdr:rowOff>69253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1129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69138</xdr:rowOff>
    </xdr:from>
    <xdr:to>
      <xdr:col>107</xdr:col>
      <xdr:colOff>50800</xdr:colOff>
      <xdr:row>58</xdr:row>
      <xdr:rowOff>69253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1323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68300</xdr:rowOff>
    </xdr:from>
    <xdr:to>
      <xdr:col>102</xdr:col>
      <xdr:colOff>114300</xdr:colOff>
      <xdr:row>58</xdr:row>
      <xdr:rowOff>69138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1240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16776</xdr:rowOff>
    </xdr:from>
    <xdr:to>
      <xdr:col>116</xdr:col>
      <xdr:colOff>114300</xdr:colOff>
      <xdr:row>58</xdr:row>
      <xdr:rowOff>118376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166653</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3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16396</xdr:rowOff>
    </xdr:from>
    <xdr:to>
      <xdr:col>112</xdr:col>
      <xdr:colOff>38100</xdr:colOff>
      <xdr:row>58</xdr:row>
      <xdr:rowOff>117996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109123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5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18453</xdr:rowOff>
    </xdr:from>
    <xdr:to>
      <xdr:col>107</xdr:col>
      <xdr:colOff>101600</xdr:colOff>
      <xdr:row>58</xdr:row>
      <xdr:rowOff>120053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111180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5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18338</xdr:rowOff>
    </xdr:from>
    <xdr:to>
      <xdr:col>102</xdr:col>
      <xdr:colOff>165100</xdr:colOff>
      <xdr:row>58</xdr:row>
      <xdr:rowOff>119938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111065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17500</xdr:rowOff>
    </xdr:from>
    <xdr:to>
      <xdr:col>98</xdr:col>
      <xdr:colOff>38100</xdr:colOff>
      <xdr:row>58</xdr:row>
      <xdr:rowOff>119100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110227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87644</xdr:rowOff>
    </xdr:from>
    <xdr:to>
      <xdr:col>116</xdr:col>
      <xdr:colOff>63500</xdr:colOff>
      <xdr:row>77</xdr:row>
      <xdr:rowOff>101099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89294"/>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81375</xdr:rowOff>
    </xdr:from>
    <xdr:to>
      <xdr:col>111</xdr:col>
      <xdr:colOff>177800</xdr:colOff>
      <xdr:row>77</xdr:row>
      <xdr:rowOff>101099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83025"/>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32911</xdr:rowOff>
    </xdr:from>
    <xdr:to>
      <xdr:col>107</xdr:col>
      <xdr:colOff>50800</xdr:colOff>
      <xdr:row>77</xdr:row>
      <xdr:rowOff>81375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891661"/>
          <a:ext cx="889000" cy="39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32911</xdr:rowOff>
    </xdr:from>
    <xdr:to>
      <xdr:col>102</xdr:col>
      <xdr:colOff>114300</xdr:colOff>
      <xdr:row>75</xdr:row>
      <xdr:rowOff>66679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891661"/>
          <a:ext cx="889000" cy="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36844</xdr:rowOff>
    </xdr:from>
    <xdr:to>
      <xdr:col>116</xdr:col>
      <xdr:colOff>114300</xdr:colOff>
      <xdr:row>77</xdr:row>
      <xdr:rowOff>138444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15271</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50299</xdr:rowOff>
    </xdr:from>
    <xdr:to>
      <xdr:col>112</xdr:col>
      <xdr:colOff>38100</xdr:colOff>
      <xdr:row>77</xdr:row>
      <xdr:rowOff>151899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143026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30575</xdr:rowOff>
    </xdr:from>
    <xdr:to>
      <xdr:col>107</xdr:col>
      <xdr:colOff>101600</xdr:colOff>
      <xdr:row>77</xdr:row>
      <xdr:rowOff>132175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123302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153561</xdr:rowOff>
    </xdr:from>
    <xdr:to>
      <xdr:col>102</xdr:col>
      <xdr:colOff>165100</xdr:colOff>
      <xdr:row>75</xdr:row>
      <xdr:rowOff>83711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74838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15879</xdr:rowOff>
    </xdr:from>
    <xdr:to>
      <xdr:col>98</xdr:col>
      <xdr:colOff>38100</xdr:colOff>
      <xdr:row>75</xdr:row>
      <xdr:rowOff>117479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108606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9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補助費等については、住民一人当たり</a:t>
          </a:r>
          <a:r>
            <a:rPr lang="ja-JP" altLang="en-US" sz="1100" b="0" i="0" baseline="0">
              <a:solidFill>
                <a:schemeClr val="dk1"/>
              </a:solidFill>
              <a:effectLst/>
              <a:latin typeface="+mn-lt"/>
              <a:ea typeface="+mn-ea"/>
              <a:cs typeface="+mn-cs"/>
            </a:rPr>
            <a:t>１５２，３６０</a:t>
          </a:r>
          <a:r>
            <a:rPr lang="ja-JP" altLang="ja-JP" sz="1100" b="0" i="0" baseline="0">
              <a:solidFill>
                <a:schemeClr val="dk1"/>
              </a:solidFill>
              <a:effectLst/>
              <a:latin typeface="+mn-lt"/>
              <a:ea typeface="+mn-ea"/>
              <a:cs typeface="+mn-cs"/>
            </a:rPr>
            <a:t>円となっており、前年度より</a:t>
          </a:r>
          <a:r>
            <a:rPr lang="ja-JP" altLang="en-US" sz="1100" b="0" i="0" baseline="0">
              <a:solidFill>
                <a:schemeClr val="dk1"/>
              </a:solidFill>
              <a:effectLst/>
              <a:latin typeface="+mn-lt"/>
              <a:ea typeface="+mn-ea"/>
              <a:cs typeface="+mn-cs"/>
            </a:rPr>
            <a:t>１１７，６２０</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新型コロナウイルス感染症対策として、事業者等に対する補助を行ったことが主な原因である。</a:t>
          </a:r>
          <a:endParaRPr kumimoji="1" lang="en-US" altLang="ja-JP" sz="110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普通建設事業費については、住民一人当たり</a:t>
          </a:r>
          <a:r>
            <a:rPr lang="ja-JP" altLang="en-US" sz="1100" b="0" i="0" baseline="0">
              <a:solidFill>
                <a:schemeClr val="dk1"/>
              </a:solidFill>
              <a:effectLst/>
              <a:latin typeface="+mn-lt"/>
              <a:ea typeface="+mn-ea"/>
              <a:cs typeface="+mn-cs"/>
            </a:rPr>
            <a:t>４６，５８４</a:t>
          </a:r>
          <a:r>
            <a:rPr lang="ja-JP" altLang="ja-JP" sz="1100" b="0" i="0" baseline="0">
              <a:solidFill>
                <a:schemeClr val="dk1"/>
              </a:solidFill>
              <a:effectLst/>
              <a:latin typeface="+mn-lt"/>
              <a:ea typeface="+mn-ea"/>
              <a:cs typeface="+mn-cs"/>
            </a:rPr>
            <a:t>円となっており、前年度より</a:t>
          </a:r>
          <a:r>
            <a:rPr lang="ja-JP" altLang="en-US" sz="1100" b="0" i="0" baseline="0">
              <a:solidFill>
                <a:schemeClr val="dk1"/>
              </a:solidFill>
              <a:effectLst/>
              <a:latin typeface="+mn-lt"/>
              <a:ea typeface="+mn-ea"/>
              <a:cs typeface="+mn-cs"/>
            </a:rPr>
            <a:t>１０，８３８</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となった。これは、平成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年度から令和元年度に繰越となった大規模事業である小中学校普通教室等空調設備設置事業等による</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が主な要因である。類似団体平均と比較して下回っており、今後も公共施設総合管理計画に基づき、適正な建設的投資を進めていく。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扶助費については、福祉関係の経費を筆頭に増加傾向にある。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119126</xdr:rowOff>
    </xdr:from>
    <xdr:to>
      <xdr:col>24</xdr:col>
      <xdr:colOff>63500</xdr:colOff>
      <xdr:row>35</xdr:row>
      <xdr:rowOff>119583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1987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119126</xdr:rowOff>
    </xdr:from>
    <xdr:to>
      <xdr:col>19</xdr:col>
      <xdr:colOff>177800</xdr:colOff>
      <xdr:row>35</xdr:row>
      <xdr:rowOff>137871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1987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121869</xdr:rowOff>
    </xdr:from>
    <xdr:to>
      <xdr:col>15</xdr:col>
      <xdr:colOff>50800</xdr:colOff>
      <xdr:row>35</xdr:row>
      <xdr:rowOff>137871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26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93523</xdr:rowOff>
    </xdr:from>
    <xdr:to>
      <xdr:col>10</xdr:col>
      <xdr:colOff>114300</xdr:colOff>
      <xdr:row>35</xdr:row>
      <xdr:rowOff>121869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94273"/>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68783</xdr:rowOff>
    </xdr:from>
    <xdr:to>
      <xdr:col>24</xdr:col>
      <xdr:colOff>114300</xdr:colOff>
      <xdr:row>35</xdr:row>
      <xdr:rowOff>170383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91660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68326</xdr:rowOff>
    </xdr:from>
    <xdr:to>
      <xdr:col>20</xdr:col>
      <xdr:colOff>38100</xdr:colOff>
      <xdr:row>35</xdr:row>
      <xdr:rowOff>169926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161053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87071</xdr:rowOff>
    </xdr:from>
    <xdr:to>
      <xdr:col>15</xdr:col>
      <xdr:colOff>101600</xdr:colOff>
      <xdr:row>36</xdr:row>
      <xdr:rowOff>17221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71069</xdr:rowOff>
    </xdr:from>
    <xdr:to>
      <xdr:col>10</xdr:col>
      <xdr:colOff>165100</xdr:colOff>
      <xdr:row>36</xdr:row>
      <xdr:rowOff>1219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42723</xdr:rowOff>
    </xdr:from>
    <xdr:to>
      <xdr:col>6</xdr:col>
      <xdr:colOff>38100</xdr:colOff>
      <xdr:row>35</xdr:row>
      <xdr:rowOff>144323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135450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26132</xdr:rowOff>
    </xdr:from>
    <xdr:to>
      <xdr:col>24</xdr:col>
      <xdr:colOff>63500</xdr:colOff>
      <xdr:row>57</xdr:row>
      <xdr:rowOff>119914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55882"/>
          <a:ext cx="838200" cy="4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119914</xdr:rowOff>
    </xdr:from>
    <xdr:to>
      <xdr:col>19</xdr:col>
      <xdr:colOff>177800</xdr:colOff>
      <xdr:row>58</xdr:row>
      <xdr:rowOff>51586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92564"/>
          <a:ext cx="889000" cy="10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46183</xdr:rowOff>
    </xdr:from>
    <xdr:to>
      <xdr:col>15</xdr:col>
      <xdr:colOff>50800</xdr:colOff>
      <xdr:row>58</xdr:row>
      <xdr:rowOff>51586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90283"/>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36799</xdr:rowOff>
    </xdr:from>
    <xdr:to>
      <xdr:col>10</xdr:col>
      <xdr:colOff>114300</xdr:colOff>
      <xdr:row>58</xdr:row>
      <xdr:rowOff>46183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8089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146782</xdr:rowOff>
    </xdr:from>
    <xdr:to>
      <xdr:col>24</xdr:col>
      <xdr:colOff>114300</xdr:colOff>
      <xdr:row>55</xdr:row>
      <xdr:rowOff>76932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169659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5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69114</xdr:rowOff>
    </xdr:from>
    <xdr:to>
      <xdr:col>20</xdr:col>
      <xdr:colOff>38100</xdr:colOff>
      <xdr:row>57</xdr:row>
      <xdr:rowOff>170714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15791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61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786</xdr:rowOff>
    </xdr:from>
    <xdr:to>
      <xdr:col>15</xdr:col>
      <xdr:colOff>101600</xdr:colOff>
      <xdr:row>58</xdr:row>
      <xdr:rowOff>102386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93513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166833</xdr:rowOff>
    </xdr:from>
    <xdr:to>
      <xdr:col>10</xdr:col>
      <xdr:colOff>165100</xdr:colOff>
      <xdr:row>58</xdr:row>
      <xdr:rowOff>96983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88110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157449</xdr:rowOff>
    </xdr:from>
    <xdr:to>
      <xdr:col>6</xdr:col>
      <xdr:colOff>38100</xdr:colOff>
      <xdr:row>58</xdr:row>
      <xdr:rowOff>87599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78726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309</xdr:rowOff>
    </xdr:from>
    <xdr:to>
      <xdr:col>24</xdr:col>
      <xdr:colOff>63500</xdr:colOff>
      <xdr:row>76</xdr:row>
      <xdr:rowOff>131426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0509"/>
          <a:ext cx="838200" cy="13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50034</xdr:rowOff>
    </xdr:from>
    <xdr:to>
      <xdr:col>19</xdr:col>
      <xdr:colOff>177800</xdr:colOff>
      <xdr:row>76</xdr:row>
      <xdr:rowOff>131426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80234"/>
          <a:ext cx="889000" cy="8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50034</xdr:rowOff>
    </xdr:from>
    <xdr:to>
      <xdr:col>15</xdr:col>
      <xdr:colOff>50800</xdr:colOff>
      <xdr:row>77</xdr:row>
      <xdr:rowOff>55662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80234"/>
          <a:ext cx="889000" cy="1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55662</xdr:rowOff>
    </xdr:from>
    <xdr:to>
      <xdr:col>10</xdr:col>
      <xdr:colOff>114300</xdr:colOff>
      <xdr:row>77</xdr:row>
      <xdr:rowOff>73710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7312"/>
          <a:ext cx="8890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120959</xdr:rowOff>
    </xdr:from>
    <xdr:to>
      <xdr:col>24</xdr:col>
      <xdr:colOff>114300</xdr:colOff>
      <xdr:row>76</xdr:row>
      <xdr:rowOff>51109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99386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5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80626</xdr:rowOff>
    </xdr:from>
    <xdr:to>
      <xdr:col>20</xdr:col>
      <xdr:colOff>38100</xdr:colOff>
      <xdr:row>77</xdr:row>
      <xdr:rowOff>10776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0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170684</xdr:rowOff>
    </xdr:from>
    <xdr:to>
      <xdr:col>15</xdr:col>
      <xdr:colOff>101600</xdr:colOff>
      <xdr:row>76</xdr:row>
      <xdr:rowOff>100834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117361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0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4862</xdr:rowOff>
    </xdr:from>
    <xdr:to>
      <xdr:col>10</xdr:col>
      <xdr:colOff>165100</xdr:colOff>
      <xdr:row>77</xdr:row>
      <xdr:rowOff>106462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97589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22910</xdr:rowOff>
    </xdr:from>
    <xdr:to>
      <xdr:col>6</xdr:col>
      <xdr:colOff>38100</xdr:colOff>
      <xdr:row>77</xdr:row>
      <xdr:rowOff>124510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115637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1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112085</xdr:rowOff>
    </xdr:from>
    <xdr:to>
      <xdr:col>24</xdr:col>
      <xdr:colOff>63500</xdr:colOff>
      <xdr:row>97</xdr:row>
      <xdr:rowOff>138275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42735"/>
          <a:ext cx="838200" cy="2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138275</xdr:rowOff>
    </xdr:from>
    <xdr:to>
      <xdr:col>19</xdr:col>
      <xdr:colOff>177800</xdr:colOff>
      <xdr:row>97</xdr:row>
      <xdr:rowOff>159565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68925"/>
          <a:ext cx="8890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155367</xdr:rowOff>
    </xdr:from>
    <xdr:to>
      <xdr:col>15</xdr:col>
      <xdr:colOff>50800</xdr:colOff>
      <xdr:row>97</xdr:row>
      <xdr:rowOff>159565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8601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148303</xdr:rowOff>
    </xdr:from>
    <xdr:to>
      <xdr:col>10</xdr:col>
      <xdr:colOff>114300</xdr:colOff>
      <xdr:row>97</xdr:row>
      <xdr:rowOff>155367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78953"/>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61285</xdr:rowOff>
    </xdr:from>
    <xdr:to>
      <xdr:col>24</xdr:col>
      <xdr:colOff>114300</xdr:colOff>
      <xdr:row>97</xdr:row>
      <xdr:rowOff>162885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155041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87475</xdr:rowOff>
    </xdr:from>
    <xdr:to>
      <xdr:col>20</xdr:col>
      <xdr:colOff>38100</xdr:colOff>
      <xdr:row>98</xdr:row>
      <xdr:rowOff>17625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8752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108765</xdr:rowOff>
    </xdr:from>
    <xdr:to>
      <xdr:col>15</xdr:col>
      <xdr:colOff>101600</xdr:colOff>
      <xdr:row>98</xdr:row>
      <xdr:rowOff>38915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30042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104567</xdr:rowOff>
    </xdr:from>
    <xdr:to>
      <xdr:col>10</xdr:col>
      <xdr:colOff>165100</xdr:colOff>
      <xdr:row>98</xdr:row>
      <xdr:rowOff>34717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25844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97503</xdr:rowOff>
    </xdr:from>
    <xdr:to>
      <xdr:col>6</xdr:col>
      <xdr:colOff>38100</xdr:colOff>
      <xdr:row>98</xdr:row>
      <xdr:rowOff>27653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18780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2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123184</xdr:rowOff>
    </xdr:from>
    <xdr:to>
      <xdr:col>55</xdr:col>
      <xdr:colOff>0</xdr:colOff>
      <xdr:row>37</xdr:row>
      <xdr:rowOff>133299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66834"/>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133299</xdr:rowOff>
    </xdr:from>
    <xdr:to>
      <xdr:col>50</xdr:col>
      <xdr:colOff>114300</xdr:colOff>
      <xdr:row>37</xdr:row>
      <xdr:rowOff>135928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7694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135928</xdr:rowOff>
    </xdr:from>
    <xdr:to>
      <xdr:col>45</xdr:col>
      <xdr:colOff>177800</xdr:colOff>
      <xdr:row>37</xdr:row>
      <xdr:rowOff>139414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79578"/>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139414</xdr:rowOff>
    </xdr:from>
    <xdr:to>
      <xdr:col>41</xdr:col>
      <xdr:colOff>50800</xdr:colOff>
      <xdr:row>37</xdr:row>
      <xdr:rowOff>144101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8306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72384</xdr:rowOff>
    </xdr:from>
    <xdr:to>
      <xdr:col>55</xdr:col>
      <xdr:colOff>50800</xdr:colOff>
      <xdr:row>38</xdr:row>
      <xdr:rowOff>2533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16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31761</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0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82499</xdr:rowOff>
    </xdr:from>
    <xdr:to>
      <xdr:col>50</xdr:col>
      <xdr:colOff>165100</xdr:colOff>
      <xdr:row>38</xdr:row>
      <xdr:rowOff>12649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3776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5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85128</xdr:rowOff>
    </xdr:from>
    <xdr:to>
      <xdr:col>46</xdr:col>
      <xdr:colOff>38100</xdr:colOff>
      <xdr:row>38</xdr:row>
      <xdr:rowOff>15278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6405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5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88614</xdr:rowOff>
    </xdr:from>
    <xdr:to>
      <xdr:col>41</xdr:col>
      <xdr:colOff>101600</xdr:colOff>
      <xdr:row>38</xdr:row>
      <xdr:rowOff>18765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32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9891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52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93301</xdr:rowOff>
    </xdr:from>
    <xdr:to>
      <xdr:col>36</xdr:col>
      <xdr:colOff>165100</xdr:colOff>
      <xdr:row>38</xdr:row>
      <xdr:rowOff>23451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14578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29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93660</xdr:rowOff>
    </xdr:from>
    <xdr:to>
      <xdr:col>55</xdr:col>
      <xdr:colOff>0</xdr:colOff>
      <xdr:row>58</xdr:row>
      <xdr:rowOff>101149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37760"/>
          <a:ext cx="8382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101149</xdr:rowOff>
    </xdr:from>
    <xdr:to>
      <xdr:col>50</xdr:col>
      <xdr:colOff>114300</xdr:colOff>
      <xdr:row>58</xdr:row>
      <xdr:rowOff>102977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4524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98534</xdr:rowOff>
    </xdr:from>
    <xdr:to>
      <xdr:col>45</xdr:col>
      <xdr:colOff>177800</xdr:colOff>
      <xdr:row>58</xdr:row>
      <xdr:rowOff>102977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42634"/>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98534</xdr:rowOff>
    </xdr:from>
    <xdr:to>
      <xdr:col>41</xdr:col>
      <xdr:colOff>50800</xdr:colOff>
      <xdr:row>58</xdr:row>
      <xdr:rowOff>110147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42634"/>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42860</xdr:rowOff>
    </xdr:from>
    <xdr:to>
      <xdr:col>55</xdr:col>
      <xdr:colOff>50800</xdr:colOff>
      <xdr:row>58</xdr:row>
      <xdr:rowOff>144460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129237</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0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50349</xdr:rowOff>
    </xdr:from>
    <xdr:to>
      <xdr:col>50</xdr:col>
      <xdr:colOff>165100</xdr:colOff>
      <xdr:row>58</xdr:row>
      <xdr:rowOff>151949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143076</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52177</xdr:rowOff>
    </xdr:from>
    <xdr:to>
      <xdr:col>46</xdr:col>
      <xdr:colOff>38100</xdr:colOff>
      <xdr:row>58</xdr:row>
      <xdr:rowOff>153777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144904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47734</xdr:rowOff>
    </xdr:from>
    <xdr:to>
      <xdr:col>41</xdr:col>
      <xdr:colOff>101600</xdr:colOff>
      <xdr:row>58</xdr:row>
      <xdr:rowOff>149334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140461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8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59347</xdr:rowOff>
    </xdr:from>
    <xdr:to>
      <xdr:col>36</xdr:col>
      <xdr:colOff>165100</xdr:colOff>
      <xdr:row>58</xdr:row>
      <xdr:rowOff>160947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152074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9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77315</xdr:rowOff>
    </xdr:from>
    <xdr:to>
      <xdr:col>55</xdr:col>
      <xdr:colOff>0</xdr:colOff>
      <xdr:row>77</xdr:row>
      <xdr:rowOff>66960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107515"/>
          <a:ext cx="838200" cy="16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66960</xdr:rowOff>
    </xdr:from>
    <xdr:to>
      <xdr:col>50</xdr:col>
      <xdr:colOff>114300</xdr:colOff>
      <xdr:row>77</xdr:row>
      <xdr:rowOff>131654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268610"/>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44900</xdr:rowOff>
    </xdr:from>
    <xdr:to>
      <xdr:col>45</xdr:col>
      <xdr:colOff>177800</xdr:colOff>
      <xdr:row>77</xdr:row>
      <xdr:rowOff>131654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246550"/>
          <a:ext cx="889000" cy="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44900</xdr:rowOff>
    </xdr:from>
    <xdr:to>
      <xdr:col>41</xdr:col>
      <xdr:colOff>50800</xdr:colOff>
      <xdr:row>77</xdr:row>
      <xdr:rowOff>115057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246550"/>
          <a:ext cx="889000" cy="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26515</xdr:rowOff>
    </xdr:from>
    <xdr:to>
      <xdr:col>55</xdr:col>
      <xdr:colOff>50800</xdr:colOff>
      <xdr:row>76</xdr:row>
      <xdr:rowOff>128115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0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4942</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16160</xdr:rowOff>
    </xdr:from>
    <xdr:to>
      <xdr:col>50</xdr:col>
      <xdr:colOff>165100</xdr:colOff>
      <xdr:row>77</xdr:row>
      <xdr:rowOff>117760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108887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31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80854</xdr:rowOff>
    </xdr:from>
    <xdr:to>
      <xdr:col>46</xdr:col>
      <xdr:colOff>38100</xdr:colOff>
      <xdr:row>78</xdr:row>
      <xdr:rowOff>11004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2131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3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165550</xdr:rowOff>
    </xdr:from>
    <xdr:to>
      <xdr:col>41</xdr:col>
      <xdr:colOff>101600</xdr:colOff>
      <xdr:row>77</xdr:row>
      <xdr:rowOff>95700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1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86827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28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64257</xdr:rowOff>
    </xdr:from>
    <xdr:to>
      <xdr:col>36</xdr:col>
      <xdr:colOff>165100</xdr:colOff>
      <xdr:row>77</xdr:row>
      <xdr:rowOff>165857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2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156984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5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110333</xdr:rowOff>
    </xdr:from>
    <xdr:to>
      <xdr:col>55</xdr:col>
      <xdr:colOff>0</xdr:colOff>
      <xdr:row>98</xdr:row>
      <xdr:rowOff>113216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912433"/>
          <a:ext cx="8382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110333</xdr:rowOff>
    </xdr:from>
    <xdr:to>
      <xdr:col>50</xdr:col>
      <xdr:colOff>114300</xdr:colOff>
      <xdr:row>98</xdr:row>
      <xdr:rowOff>114680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912433"/>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110207</xdr:rowOff>
    </xdr:from>
    <xdr:to>
      <xdr:col>45</xdr:col>
      <xdr:colOff>177800</xdr:colOff>
      <xdr:row>98</xdr:row>
      <xdr:rowOff>114680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912307"/>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110207</xdr:rowOff>
    </xdr:from>
    <xdr:to>
      <xdr:col>41</xdr:col>
      <xdr:colOff>50800</xdr:colOff>
      <xdr:row>98</xdr:row>
      <xdr:rowOff>122451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912307"/>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62416</xdr:rowOff>
    </xdr:from>
    <xdr:to>
      <xdr:col>55</xdr:col>
      <xdr:colOff>50800</xdr:colOff>
      <xdr:row>98</xdr:row>
      <xdr:rowOff>164016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148793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59533</xdr:rowOff>
    </xdr:from>
    <xdr:to>
      <xdr:col>50</xdr:col>
      <xdr:colOff>165100</xdr:colOff>
      <xdr:row>98</xdr:row>
      <xdr:rowOff>161133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152260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63880</xdr:rowOff>
    </xdr:from>
    <xdr:to>
      <xdr:col>46</xdr:col>
      <xdr:colOff>38100</xdr:colOff>
      <xdr:row>98</xdr:row>
      <xdr:rowOff>165480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156607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59407</xdr:rowOff>
    </xdr:from>
    <xdr:to>
      <xdr:col>41</xdr:col>
      <xdr:colOff>101600</xdr:colOff>
      <xdr:row>98</xdr:row>
      <xdr:rowOff>161007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152134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71651</xdr:rowOff>
    </xdr:from>
    <xdr:to>
      <xdr:col>36</xdr:col>
      <xdr:colOff>165100</xdr:colOff>
      <xdr:row>99</xdr:row>
      <xdr:rowOff>1801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164378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163612</xdr:rowOff>
    </xdr:from>
    <xdr:to>
      <xdr:col>85</xdr:col>
      <xdr:colOff>127000</xdr:colOff>
      <xdr:row>36</xdr:row>
      <xdr:rowOff>167498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3581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167498</xdr:rowOff>
    </xdr:from>
    <xdr:to>
      <xdr:col>81</xdr:col>
      <xdr:colOff>50800</xdr:colOff>
      <xdr:row>37</xdr:row>
      <xdr:rowOff>124109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39698"/>
          <a:ext cx="889000" cy="1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32944</xdr:rowOff>
    </xdr:from>
    <xdr:to>
      <xdr:col>76</xdr:col>
      <xdr:colOff>114300</xdr:colOff>
      <xdr:row>37</xdr:row>
      <xdr:rowOff>124109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376594"/>
          <a:ext cx="889000" cy="9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32944</xdr:rowOff>
    </xdr:from>
    <xdr:to>
      <xdr:col>71</xdr:col>
      <xdr:colOff>177800</xdr:colOff>
      <xdr:row>38</xdr:row>
      <xdr:rowOff>46294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376594"/>
          <a:ext cx="889000" cy="18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112812</xdr:rowOff>
    </xdr:from>
    <xdr:to>
      <xdr:col>85</xdr:col>
      <xdr:colOff>177800</xdr:colOff>
      <xdr:row>37</xdr:row>
      <xdr:rowOff>42962</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135689</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1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116698</xdr:rowOff>
    </xdr:from>
    <xdr:to>
      <xdr:col>81</xdr:col>
      <xdr:colOff>101600</xdr:colOff>
      <xdr:row>37</xdr:row>
      <xdr:rowOff>46848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2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63375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73309</xdr:rowOff>
    </xdr:from>
    <xdr:to>
      <xdr:col>76</xdr:col>
      <xdr:colOff>165100</xdr:colOff>
      <xdr:row>38</xdr:row>
      <xdr:rowOff>3459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153594</xdr:rowOff>
    </xdr:from>
    <xdr:to>
      <xdr:col>72</xdr:col>
      <xdr:colOff>38100</xdr:colOff>
      <xdr:row>37</xdr:row>
      <xdr:rowOff>83744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100271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1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166944</xdr:rowOff>
    </xdr:from>
    <xdr:to>
      <xdr:col>67</xdr:col>
      <xdr:colOff>101600</xdr:colOff>
      <xdr:row>38</xdr:row>
      <xdr:rowOff>97094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88221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0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117428</xdr:rowOff>
    </xdr:from>
    <xdr:to>
      <xdr:col>85</xdr:col>
      <xdr:colOff>127000</xdr:colOff>
      <xdr:row>56</xdr:row>
      <xdr:rowOff>17007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547178"/>
          <a:ext cx="8382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115219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4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17007</xdr:rowOff>
    </xdr:from>
    <xdr:to>
      <xdr:col>81</xdr:col>
      <xdr:colOff>50800</xdr:colOff>
      <xdr:row>57</xdr:row>
      <xdr:rowOff>131144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18207"/>
          <a:ext cx="889000" cy="2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107659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131144</xdr:rowOff>
    </xdr:from>
    <xdr:to>
      <xdr:col>76</xdr:col>
      <xdr:colOff>114300</xdr:colOff>
      <xdr:row>57</xdr:row>
      <xdr:rowOff>134671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03794"/>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134671</xdr:rowOff>
    </xdr:from>
    <xdr:to>
      <xdr:col>71</xdr:col>
      <xdr:colOff>177800</xdr:colOff>
      <xdr:row>58</xdr:row>
      <xdr:rowOff>32650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07321"/>
          <a:ext cx="8890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66628</xdr:rowOff>
    </xdr:from>
    <xdr:to>
      <xdr:col>85</xdr:col>
      <xdr:colOff>177800</xdr:colOff>
      <xdr:row>55</xdr:row>
      <xdr:rowOff>168228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4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89505</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34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137657</xdr:rowOff>
    </xdr:from>
    <xdr:to>
      <xdr:col>81</xdr:col>
      <xdr:colOff>101600</xdr:colOff>
      <xdr:row>56</xdr:row>
      <xdr:rowOff>67807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5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84334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3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80344</xdr:rowOff>
    </xdr:from>
    <xdr:to>
      <xdr:col>76</xdr:col>
      <xdr:colOff>165100</xdr:colOff>
      <xdr:row>58</xdr:row>
      <xdr:rowOff>10494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1621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83871</xdr:rowOff>
    </xdr:from>
    <xdr:to>
      <xdr:col>72</xdr:col>
      <xdr:colOff>38100</xdr:colOff>
      <xdr:row>58</xdr:row>
      <xdr:rowOff>14021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5148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153300</xdr:rowOff>
    </xdr:from>
    <xdr:to>
      <xdr:col>67</xdr:col>
      <xdr:colOff>101600</xdr:colOff>
      <xdr:row>58</xdr:row>
      <xdr:rowOff>83450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74577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43177</xdr:rowOff>
    </xdr:from>
    <xdr:to>
      <xdr:col>85</xdr:col>
      <xdr:colOff>127000</xdr:colOff>
      <xdr:row>79</xdr:row>
      <xdr:rowOff>43886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7727"/>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41980</xdr:rowOff>
    </xdr:from>
    <xdr:to>
      <xdr:col>81</xdr:col>
      <xdr:colOff>50800</xdr:colOff>
      <xdr:row>79</xdr:row>
      <xdr:rowOff>43886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65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41783</xdr:rowOff>
    </xdr:from>
    <xdr:to>
      <xdr:col>76</xdr:col>
      <xdr:colOff>114300</xdr:colOff>
      <xdr:row>79</xdr:row>
      <xdr:rowOff>41980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6333"/>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41783</xdr:rowOff>
    </xdr:from>
    <xdr:to>
      <xdr:col>71</xdr:col>
      <xdr:colOff>177800</xdr:colOff>
      <xdr:row>79</xdr:row>
      <xdr:rowOff>44199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6333"/>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163827</xdr:rowOff>
    </xdr:from>
    <xdr:to>
      <xdr:col>85</xdr:col>
      <xdr:colOff>177800</xdr:colOff>
      <xdr:row>79</xdr:row>
      <xdr:rowOff>93977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164536</xdr:rowOff>
    </xdr:from>
    <xdr:to>
      <xdr:col>81</xdr:col>
      <xdr:colOff>101600</xdr:colOff>
      <xdr:row>79</xdr:row>
      <xdr:rowOff>94686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85813</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24333" y="13630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162630</xdr:rowOff>
    </xdr:from>
    <xdr:to>
      <xdr:col>76</xdr:col>
      <xdr:colOff>165100</xdr:colOff>
      <xdr:row>79</xdr:row>
      <xdr:rowOff>92780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83907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8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162433</xdr:rowOff>
    </xdr:from>
    <xdr:to>
      <xdr:col>72</xdr:col>
      <xdr:colOff>38100</xdr:colOff>
      <xdr:row>79</xdr:row>
      <xdr:rowOff>92583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83710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8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164849</xdr:rowOff>
    </xdr:from>
    <xdr:to>
      <xdr:col>67</xdr:col>
      <xdr:colOff>101600</xdr:colOff>
      <xdr:row>79</xdr:row>
      <xdr:rowOff>94999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86126</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57333" y="13630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165209</xdr:rowOff>
    </xdr:from>
    <xdr:to>
      <xdr:col>85</xdr:col>
      <xdr:colOff>127000</xdr:colOff>
      <xdr:row>95</xdr:row>
      <xdr:rowOff>65348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281509"/>
          <a:ext cx="8382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138900</xdr:rowOff>
    </xdr:from>
    <xdr:to>
      <xdr:col>81</xdr:col>
      <xdr:colOff>50800</xdr:colOff>
      <xdr:row>94</xdr:row>
      <xdr:rowOff>165209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255200"/>
          <a:ext cx="8890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130651</xdr:rowOff>
    </xdr:from>
    <xdr:to>
      <xdr:col>76</xdr:col>
      <xdr:colOff>114300</xdr:colOff>
      <xdr:row>94</xdr:row>
      <xdr:rowOff>138900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246951"/>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130651</xdr:rowOff>
    </xdr:from>
    <xdr:to>
      <xdr:col>71</xdr:col>
      <xdr:colOff>177800</xdr:colOff>
      <xdr:row>94</xdr:row>
      <xdr:rowOff>133832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246951"/>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14548</xdr:rowOff>
    </xdr:from>
    <xdr:to>
      <xdr:col>85</xdr:col>
      <xdr:colOff>177800</xdr:colOff>
      <xdr:row>95</xdr:row>
      <xdr:rowOff>116148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3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164425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2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114409</xdr:rowOff>
    </xdr:from>
    <xdr:to>
      <xdr:col>81</xdr:col>
      <xdr:colOff>101600</xdr:colOff>
      <xdr:row>95</xdr:row>
      <xdr:rowOff>44559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2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35686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88100</xdr:rowOff>
    </xdr:from>
    <xdr:to>
      <xdr:col>76</xdr:col>
      <xdr:colOff>165100</xdr:colOff>
      <xdr:row>95</xdr:row>
      <xdr:rowOff>18250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2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9377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79851</xdr:rowOff>
    </xdr:from>
    <xdr:to>
      <xdr:col>72</xdr:col>
      <xdr:colOff>38100</xdr:colOff>
      <xdr:row>95</xdr:row>
      <xdr:rowOff>10001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1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83032</xdr:rowOff>
    </xdr:from>
    <xdr:to>
      <xdr:col>67</xdr:col>
      <xdr:colOff>101600</xdr:colOff>
      <xdr:row>95</xdr:row>
      <xdr:rowOff>13182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1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4309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総務費については、昨年度比で</a:t>
          </a:r>
          <a:r>
            <a:rPr kumimoji="1" lang="ja-JP" altLang="en-US" sz="1100">
              <a:solidFill>
                <a:schemeClr val="dk1"/>
              </a:solidFill>
              <a:effectLst/>
              <a:latin typeface="+mn-lt"/>
              <a:ea typeface="+mn-ea"/>
              <a:cs typeface="+mn-cs"/>
            </a:rPr>
            <a:t>１１４，６１５</a:t>
          </a:r>
          <a:r>
            <a:rPr kumimoji="1" lang="ja-JP" altLang="ja-JP" sz="1100">
              <a:solidFill>
                <a:schemeClr val="dk1"/>
              </a:solidFill>
              <a:effectLst/>
              <a:latin typeface="+mn-lt"/>
              <a:ea typeface="+mn-ea"/>
              <a:cs typeface="+mn-cs"/>
            </a:rPr>
            <a:t>円の増加となった。これは、</a:t>
          </a:r>
          <a:r>
            <a:rPr kumimoji="1" lang="ja-JP" altLang="en-US" sz="1100">
              <a:solidFill>
                <a:schemeClr val="dk1"/>
              </a:solidFill>
              <a:effectLst/>
              <a:latin typeface="+mn-lt"/>
              <a:ea typeface="+mn-ea"/>
              <a:cs typeface="+mn-cs"/>
            </a:rPr>
            <a:t>特別定額給付金事業の実施と、新型コロナウイルス感染症対策事業に</a:t>
          </a:r>
          <a:r>
            <a:rPr kumimoji="1" lang="ja-JP" altLang="ja-JP" sz="1100">
              <a:solidFill>
                <a:schemeClr val="dk1"/>
              </a:solidFill>
              <a:effectLst/>
              <a:latin typeface="+mn-lt"/>
              <a:ea typeface="+mn-ea"/>
              <a:cs typeface="+mn-cs"/>
            </a:rPr>
            <a:t>必要な経費の財源に充てるための基金</a:t>
          </a:r>
          <a:r>
            <a:rPr kumimoji="1" lang="ja-JP" altLang="en-US" sz="1100">
              <a:solidFill>
                <a:schemeClr val="dk1"/>
              </a:solidFill>
              <a:effectLst/>
              <a:latin typeface="+mn-lt"/>
              <a:ea typeface="+mn-ea"/>
              <a:cs typeface="+mn-cs"/>
            </a:rPr>
            <a:t>として新型コロナウイルス感染症対策基金設立し、積立金を</a:t>
          </a:r>
          <a:r>
            <a:rPr kumimoji="1" lang="ja-JP" altLang="ja-JP" sz="1100">
              <a:solidFill>
                <a:schemeClr val="dk1"/>
              </a:solidFill>
              <a:effectLst/>
              <a:latin typeface="+mn-lt"/>
              <a:ea typeface="+mn-ea"/>
              <a:cs typeface="+mn-cs"/>
            </a:rPr>
            <a:t>積み立てたことによる増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民生費については、昨年度比で</a:t>
          </a:r>
          <a:r>
            <a:rPr kumimoji="1" lang="ja-JP" altLang="en-US" sz="1100">
              <a:solidFill>
                <a:schemeClr val="dk1"/>
              </a:solidFill>
              <a:effectLst/>
              <a:latin typeface="+mn-lt"/>
              <a:ea typeface="+mn-ea"/>
              <a:cs typeface="+mn-cs"/>
            </a:rPr>
            <a:t>１２，０４５</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低所得の子育て世帯に対する子育て世帯生活支援特別給付金の実施や、障害福祉サービス費の増加が主な要因である。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教育費については、昨年度比で</a:t>
          </a:r>
          <a:r>
            <a:rPr kumimoji="1" lang="ja-JP" altLang="en-US" sz="1100">
              <a:solidFill>
                <a:schemeClr val="dk1"/>
              </a:solidFill>
              <a:effectLst/>
              <a:latin typeface="+mn-lt"/>
              <a:ea typeface="+mn-ea"/>
              <a:cs typeface="+mn-cs"/>
            </a:rPr>
            <a:t>４，３５０</a:t>
          </a:r>
          <a:r>
            <a:rPr kumimoji="1" lang="ja-JP" altLang="ja-JP" sz="1100">
              <a:solidFill>
                <a:schemeClr val="dk1"/>
              </a:solidFill>
              <a:effectLst/>
              <a:latin typeface="+mn-lt"/>
              <a:ea typeface="+mn-ea"/>
              <a:cs typeface="+mn-cs"/>
            </a:rPr>
            <a:t>円の増加となった。これは、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スクール関連としてタブレット端末の導入及び校内</a:t>
          </a:r>
          <a:r>
            <a:rPr kumimoji="1" lang="en-US" altLang="ja-JP" sz="1100">
              <a:solidFill>
                <a:schemeClr val="dk1"/>
              </a:solidFill>
              <a:effectLst/>
              <a:latin typeface="+mn-lt"/>
              <a:ea typeface="+mn-ea"/>
              <a:cs typeface="+mn-cs"/>
            </a:rPr>
            <a:t>LAN</a:t>
          </a:r>
          <a:r>
            <a:rPr kumimoji="1" lang="ja-JP" altLang="en-US" sz="1100">
              <a:solidFill>
                <a:schemeClr val="dk1"/>
              </a:solidFill>
              <a:effectLst/>
              <a:latin typeface="+mn-lt"/>
              <a:ea typeface="+mn-ea"/>
              <a:cs typeface="+mn-cs"/>
            </a:rPr>
            <a:t>環境の構築</a:t>
          </a:r>
          <a:r>
            <a:rPr kumimoji="1" lang="ja-JP" altLang="ja-JP" sz="1100">
              <a:solidFill>
                <a:schemeClr val="dk1"/>
              </a:solidFill>
              <a:effectLst/>
              <a:latin typeface="+mn-lt"/>
              <a:ea typeface="+mn-ea"/>
              <a:cs typeface="+mn-cs"/>
            </a:rPr>
            <a:t>による費用の増が主な要因である。今後</a:t>
          </a:r>
          <a:r>
            <a:rPr kumimoji="1" lang="ja-JP" altLang="en-US" sz="1100">
              <a:solidFill>
                <a:schemeClr val="dk1"/>
              </a:solidFill>
              <a:effectLst/>
              <a:latin typeface="+mn-lt"/>
              <a:ea typeface="+mn-ea"/>
              <a:cs typeface="+mn-cs"/>
            </a:rPr>
            <a:t>は特別教室の</a:t>
          </a:r>
          <a:r>
            <a:rPr kumimoji="1" lang="ja-JP" altLang="ja-JP" sz="1100">
              <a:solidFill>
                <a:schemeClr val="dk1"/>
              </a:solidFill>
              <a:effectLst/>
              <a:latin typeface="+mn-lt"/>
              <a:ea typeface="+mn-ea"/>
              <a:cs typeface="+mn-cs"/>
            </a:rPr>
            <a:t>空調整備等により普通建設事業費が嵩むことが想定される。公共施設等総合管理計画等に基づきながら、計画的な支出を図っていく。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財政調整基金の残額については、取り崩しを行わず、決算積立</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００，０００千円を行ったこと、公共用地対策事業特別会計において土地を売却した利益</a:t>
          </a:r>
          <a:r>
            <a:rPr kumimoji="1" lang="ja-JP" altLang="en-US" sz="1100">
              <a:solidFill>
                <a:schemeClr val="dk1"/>
              </a:solidFill>
              <a:effectLst/>
              <a:latin typeface="+mn-lt"/>
              <a:ea typeface="+mn-ea"/>
              <a:cs typeface="+mn-cs"/>
            </a:rPr>
            <a:t>９，４００</a:t>
          </a:r>
          <a:r>
            <a:rPr kumimoji="1" lang="ja-JP" altLang="ja-JP" sz="1100">
              <a:solidFill>
                <a:schemeClr val="dk1"/>
              </a:solidFill>
              <a:effectLst/>
              <a:latin typeface="+mn-lt"/>
              <a:ea typeface="+mn-ea"/>
              <a:cs typeface="+mn-cs"/>
            </a:rPr>
            <a:t>千円と利子分を積み立てたことから、令和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年度末残高は</a:t>
          </a:r>
          <a:r>
            <a:rPr kumimoji="1" lang="ja-JP" altLang="en-US" sz="1100">
              <a:solidFill>
                <a:schemeClr val="dk1"/>
              </a:solidFill>
              <a:effectLst/>
              <a:latin typeface="+mn-lt"/>
              <a:ea typeface="+mn-ea"/>
              <a:cs typeface="+mn-cs"/>
            </a:rPr>
            <a:t>５３１，０００</a:t>
          </a:r>
          <a:r>
            <a:rPr kumimoji="1" lang="ja-JP" altLang="ja-JP" sz="1100">
              <a:solidFill>
                <a:schemeClr val="dk1"/>
              </a:solidFill>
              <a:effectLst/>
              <a:latin typeface="+mn-lt"/>
              <a:ea typeface="+mn-ea"/>
              <a:cs typeface="+mn-cs"/>
            </a:rPr>
            <a:t>千円の増となった。標準財政規模比についても、</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２ポイント増加した。</a:t>
          </a:r>
          <a:endParaRPr lang="ja-JP" altLang="ja-JP" sz="1400">
            <a:effectLst/>
          </a:endParaRPr>
        </a:p>
        <a:p>
          <a:r>
            <a:rPr kumimoji="1" lang="ja-JP" altLang="ja-JP" sz="1100">
              <a:solidFill>
                <a:schemeClr val="dk1"/>
              </a:solidFill>
              <a:effectLst/>
              <a:latin typeface="+mn-lt"/>
              <a:ea typeface="+mn-ea"/>
              <a:cs typeface="+mn-cs"/>
            </a:rPr>
            <a:t>　実質収支額については、歳入歳出差引額が増加したため、金額としては</a:t>
          </a:r>
          <a:r>
            <a:rPr kumimoji="1" lang="ja-JP" altLang="en-US" sz="1100">
              <a:solidFill>
                <a:schemeClr val="dk1"/>
              </a:solidFill>
              <a:effectLst/>
              <a:latin typeface="+mn-lt"/>
              <a:ea typeface="+mn-ea"/>
              <a:cs typeface="+mn-cs"/>
            </a:rPr>
            <a:t>３３９，８４９</a:t>
          </a:r>
          <a:r>
            <a:rPr kumimoji="1" lang="ja-JP" altLang="ja-JP" sz="1100">
              <a:solidFill>
                <a:schemeClr val="dk1"/>
              </a:solidFill>
              <a:effectLst/>
              <a:latin typeface="+mn-lt"/>
              <a:ea typeface="+mn-ea"/>
              <a:cs typeface="+mn-cs"/>
            </a:rPr>
            <a:t>千円増加し、比率としては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６２</a:t>
          </a:r>
          <a:r>
            <a:rPr kumimoji="1" lang="ja-JP" altLang="ja-JP" sz="1100">
              <a:solidFill>
                <a:schemeClr val="dk1"/>
              </a:solidFill>
              <a:effectLst/>
              <a:latin typeface="+mn-lt"/>
              <a:ea typeface="+mn-ea"/>
              <a:cs typeface="+mn-cs"/>
            </a:rPr>
            <a:t>ポイント増加した。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蒲郡市においては、一般会計をはじめとする全会計において黒字となっており、連結赤字比率はない。</a:t>
          </a:r>
          <a:endParaRPr lang="ja-JP" altLang="ja-JP" sz="1400">
            <a:effectLst/>
          </a:endParaRPr>
        </a:p>
        <a:p>
          <a:r>
            <a:rPr kumimoji="1" lang="ja-JP" altLang="ja-JP" sz="1100">
              <a:solidFill>
                <a:schemeClr val="dk1"/>
              </a:solidFill>
              <a:effectLst/>
              <a:latin typeface="+mn-lt"/>
              <a:ea typeface="+mn-ea"/>
              <a:cs typeface="+mn-cs"/>
            </a:rPr>
            <a:t>　平成２３年度より引き続き、国民健康保険事業特別会計、後期高齢者医療事業特別会計及び土地区画整理事業特別会計が一般会計から繰入を受けているほか、病院事業会計、下水道事業会計はモーターボート競走事業会計からの繰入を受けている。</a:t>
          </a:r>
          <a:endParaRPr lang="ja-JP" altLang="ja-JP" sz="1400">
            <a:effectLst/>
          </a:endParaRPr>
        </a:p>
        <a:p>
          <a:r>
            <a:rPr kumimoji="1" lang="ja-JP" altLang="ja-JP" sz="1100">
              <a:solidFill>
                <a:schemeClr val="dk1"/>
              </a:solidFill>
              <a:effectLst/>
              <a:latin typeface="+mn-lt"/>
              <a:ea typeface="+mn-ea"/>
              <a:cs typeface="+mn-cs"/>
            </a:rPr>
            <a:t>　モーターボート競走事業会計については、今後も安定的に現在の収益レベルを確保できるという保証はなく、他場との競合のなかで十分な繰出額を確保できなくなることも考えられるので、各会計は繰入に頼らない財政運営を目指していく必要がある。また、一般会計も、市税収入や普通交付税を含めた一般財源の確保がますます厳しくなることが想定されるが、新たな歳入確保策やコスト削減策を検討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40" t="s">
        <v>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41" t="s">
        <v>82</v>
      </c>
      <c r="C3" s="442"/>
      <c r="D3" s="442"/>
      <c r="E3" s="443"/>
      <c r="F3" s="443"/>
      <c r="G3" s="443"/>
      <c r="H3" s="443"/>
      <c r="I3" s="443"/>
      <c r="J3" s="443"/>
      <c r="K3" s="443"/>
      <c r="L3" s="443" t="s">
        <v>83</v>
      </c>
      <c r="M3" s="443"/>
      <c r="N3" s="443"/>
      <c r="O3" s="443"/>
      <c r="P3" s="443"/>
      <c r="Q3" s="443"/>
      <c r="R3" s="450"/>
      <c r="S3" s="450"/>
      <c r="T3" s="450"/>
      <c r="U3" s="450"/>
      <c r="V3" s="451"/>
      <c r="W3" s="425" t="s">
        <v>84</v>
      </c>
      <c r="X3" s="426"/>
      <c r="Y3" s="426"/>
      <c r="Z3" s="426"/>
      <c r="AA3" s="426"/>
      <c r="AB3" s="442"/>
      <c r="AC3" s="450" t="s">
        <v>85</v>
      </c>
      <c r="AD3" s="426"/>
      <c r="AE3" s="426"/>
      <c r="AF3" s="426"/>
      <c r="AG3" s="426"/>
      <c r="AH3" s="426"/>
      <c r="AI3" s="426"/>
      <c r="AJ3" s="426"/>
      <c r="AK3" s="426"/>
      <c r="AL3" s="427"/>
      <c r="AM3" s="425" t="s">
        <v>86</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87</v>
      </c>
      <c r="BO3" s="426"/>
      <c r="BP3" s="426"/>
      <c r="BQ3" s="426"/>
      <c r="BR3" s="426"/>
      <c r="BS3" s="426"/>
      <c r="BT3" s="426"/>
      <c r="BU3" s="427"/>
      <c r="BV3" s="425" t="s">
        <v>88</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89</v>
      </c>
      <c r="CU3" s="426"/>
      <c r="CV3" s="426"/>
      <c r="CW3" s="426"/>
      <c r="CX3" s="426"/>
      <c r="CY3" s="426"/>
      <c r="CZ3" s="426"/>
      <c r="DA3" s="427"/>
      <c r="DB3" s="425" t="s">
        <v>90</v>
      </c>
      <c r="DC3" s="426"/>
      <c r="DD3" s="426"/>
      <c r="DE3" s="426"/>
      <c r="DF3" s="426"/>
      <c r="DG3" s="426"/>
      <c r="DH3" s="426"/>
      <c r="DI3" s="427"/>
      <c r="DJ3" s="185"/>
      <c r="DK3" s="185"/>
      <c r="DL3" s="185"/>
      <c r="DM3" s="185"/>
      <c r="DN3" s="185"/>
      <c r="DO3" s="185"/>
    </row>
    <row r="4" spans="1:119" ht="18.75" customHeight="1" x14ac:dyDescent="0.2">
      <c r="A4" s="186"/>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91</v>
      </c>
      <c r="AZ4" s="429"/>
      <c r="BA4" s="429"/>
      <c r="BB4" s="429"/>
      <c r="BC4" s="429"/>
      <c r="BD4" s="429"/>
      <c r="BE4" s="429"/>
      <c r="BF4" s="429"/>
      <c r="BG4" s="429"/>
      <c r="BH4" s="429"/>
      <c r="BI4" s="429"/>
      <c r="BJ4" s="429"/>
      <c r="BK4" s="429"/>
      <c r="BL4" s="429"/>
      <c r="BM4" s="430"/>
      <c r="BN4" s="431">
        <v>46290516</v>
      </c>
      <c r="BO4" s="432"/>
      <c r="BP4" s="432"/>
      <c r="BQ4" s="432"/>
      <c r="BR4" s="432"/>
      <c r="BS4" s="432"/>
      <c r="BT4" s="432"/>
      <c r="BU4" s="433"/>
      <c r="BV4" s="431">
        <v>34209979</v>
      </c>
      <c r="BW4" s="432"/>
      <c r="BX4" s="432"/>
      <c r="BY4" s="432"/>
      <c r="BZ4" s="432"/>
      <c r="CA4" s="432"/>
      <c r="CB4" s="432"/>
      <c r="CC4" s="433"/>
      <c r="CD4" s="434" t="s">
        <v>92</v>
      </c>
      <c r="CE4" s="435"/>
      <c r="CF4" s="435"/>
      <c r="CG4" s="435"/>
      <c r="CH4" s="435"/>
      <c r="CI4" s="435"/>
      <c r="CJ4" s="435"/>
      <c r="CK4" s="435"/>
      <c r="CL4" s="435"/>
      <c r="CM4" s="435"/>
      <c r="CN4" s="435"/>
      <c r="CO4" s="435"/>
      <c r="CP4" s="435"/>
      <c r="CQ4" s="435"/>
      <c r="CR4" s="435"/>
      <c r="CS4" s="436"/>
      <c r="CT4" s="437">
        <v>13.7</v>
      </c>
      <c r="CU4" s="438"/>
      <c r="CV4" s="438"/>
      <c r="CW4" s="438"/>
      <c r="CX4" s="438"/>
      <c r="CY4" s="438"/>
      <c r="CZ4" s="438"/>
      <c r="DA4" s="439"/>
      <c r="DB4" s="437">
        <v>12.1</v>
      </c>
      <c r="DC4" s="438"/>
      <c r="DD4" s="438"/>
      <c r="DE4" s="438"/>
      <c r="DF4" s="438"/>
      <c r="DG4" s="438"/>
      <c r="DH4" s="438"/>
      <c r="DI4" s="439"/>
      <c r="DJ4" s="185"/>
      <c r="DK4" s="185"/>
      <c r="DL4" s="185"/>
      <c r="DM4" s="185"/>
      <c r="DN4" s="185"/>
      <c r="DO4" s="185"/>
    </row>
    <row r="5" spans="1:119" ht="18.75" customHeight="1" x14ac:dyDescent="0.2">
      <c r="A5" s="186"/>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93</v>
      </c>
      <c r="AN5" s="498"/>
      <c r="AO5" s="498"/>
      <c r="AP5" s="498"/>
      <c r="AQ5" s="498"/>
      <c r="AR5" s="498"/>
      <c r="AS5" s="498"/>
      <c r="AT5" s="499"/>
      <c r="AU5" s="500" t="s">
        <v>94</v>
      </c>
      <c r="AV5" s="501"/>
      <c r="AW5" s="501"/>
      <c r="AX5" s="501"/>
      <c r="AY5" s="502" t="s">
        <v>95</v>
      </c>
      <c r="AZ5" s="503"/>
      <c r="BA5" s="503"/>
      <c r="BB5" s="503"/>
      <c r="BC5" s="503"/>
      <c r="BD5" s="503"/>
      <c r="BE5" s="503"/>
      <c r="BF5" s="503"/>
      <c r="BG5" s="503"/>
      <c r="BH5" s="503"/>
      <c r="BI5" s="503"/>
      <c r="BJ5" s="503"/>
      <c r="BK5" s="503"/>
      <c r="BL5" s="503"/>
      <c r="BM5" s="504"/>
      <c r="BN5" s="468">
        <v>42543387</v>
      </c>
      <c r="BO5" s="469"/>
      <c r="BP5" s="469"/>
      <c r="BQ5" s="469"/>
      <c r="BR5" s="469"/>
      <c r="BS5" s="469"/>
      <c r="BT5" s="469"/>
      <c r="BU5" s="470"/>
      <c r="BV5" s="468">
        <v>31788149</v>
      </c>
      <c r="BW5" s="469"/>
      <c r="BX5" s="469"/>
      <c r="BY5" s="469"/>
      <c r="BZ5" s="469"/>
      <c r="CA5" s="469"/>
      <c r="CB5" s="469"/>
      <c r="CC5" s="470"/>
      <c r="CD5" s="471" t="s">
        <v>96</v>
      </c>
      <c r="CE5" s="472"/>
      <c r="CF5" s="472"/>
      <c r="CG5" s="472"/>
      <c r="CH5" s="472"/>
      <c r="CI5" s="472"/>
      <c r="CJ5" s="472"/>
      <c r="CK5" s="472"/>
      <c r="CL5" s="472"/>
      <c r="CM5" s="472"/>
      <c r="CN5" s="472"/>
      <c r="CO5" s="472"/>
      <c r="CP5" s="472"/>
      <c r="CQ5" s="472"/>
      <c r="CR5" s="472"/>
      <c r="CS5" s="473"/>
      <c r="CT5" s="465">
        <v>89.3</v>
      </c>
      <c r="CU5" s="466"/>
      <c r="CV5" s="466"/>
      <c r="CW5" s="466"/>
      <c r="CX5" s="466"/>
      <c r="CY5" s="466"/>
      <c r="CZ5" s="466"/>
      <c r="DA5" s="467"/>
      <c r="DB5" s="465">
        <v>90.1</v>
      </c>
      <c r="DC5" s="466"/>
      <c r="DD5" s="466"/>
      <c r="DE5" s="466"/>
      <c r="DF5" s="466"/>
      <c r="DG5" s="466"/>
      <c r="DH5" s="466"/>
      <c r="DI5" s="467"/>
      <c r="DJ5" s="185"/>
      <c r="DK5" s="185"/>
      <c r="DL5" s="185"/>
      <c r="DM5" s="185"/>
      <c r="DN5" s="185"/>
      <c r="DO5" s="185"/>
    </row>
    <row r="6" spans="1:119" ht="18.75" customHeight="1" x14ac:dyDescent="0.2">
      <c r="A6" s="186"/>
      <c r="B6" s="474" t="s">
        <v>97</v>
      </c>
      <c r="C6" s="475"/>
      <c r="D6" s="475"/>
      <c r="E6" s="476"/>
      <c r="F6" s="476"/>
      <c r="G6" s="476"/>
      <c r="H6" s="476"/>
      <c r="I6" s="476"/>
      <c r="J6" s="476"/>
      <c r="K6" s="476"/>
      <c r="L6" s="476" t="s">
        <v>98</v>
      </c>
      <c r="M6" s="476"/>
      <c r="N6" s="476"/>
      <c r="O6" s="476"/>
      <c r="P6" s="476"/>
      <c r="Q6" s="476"/>
      <c r="R6" s="480"/>
      <c r="S6" s="480"/>
      <c r="T6" s="480"/>
      <c r="U6" s="480"/>
      <c r="V6" s="481"/>
      <c r="W6" s="484" t="s">
        <v>99</v>
      </c>
      <c r="X6" s="485"/>
      <c r="Y6" s="485"/>
      <c r="Z6" s="485"/>
      <c r="AA6" s="485"/>
      <c r="AB6" s="475"/>
      <c r="AC6" s="488" t="s">
        <v>100</v>
      </c>
      <c r="AD6" s="489"/>
      <c r="AE6" s="489"/>
      <c r="AF6" s="489"/>
      <c r="AG6" s="489"/>
      <c r="AH6" s="489"/>
      <c r="AI6" s="489"/>
      <c r="AJ6" s="489"/>
      <c r="AK6" s="489"/>
      <c r="AL6" s="490"/>
      <c r="AM6" s="497" t="s">
        <v>101</v>
      </c>
      <c r="AN6" s="498"/>
      <c r="AO6" s="498"/>
      <c r="AP6" s="498"/>
      <c r="AQ6" s="498"/>
      <c r="AR6" s="498"/>
      <c r="AS6" s="498"/>
      <c r="AT6" s="499"/>
      <c r="AU6" s="500" t="s">
        <v>94</v>
      </c>
      <c r="AV6" s="501"/>
      <c r="AW6" s="501"/>
      <c r="AX6" s="501"/>
      <c r="AY6" s="502" t="s">
        <v>102</v>
      </c>
      <c r="AZ6" s="503"/>
      <c r="BA6" s="503"/>
      <c r="BB6" s="503"/>
      <c r="BC6" s="503"/>
      <c r="BD6" s="503"/>
      <c r="BE6" s="503"/>
      <c r="BF6" s="503"/>
      <c r="BG6" s="503"/>
      <c r="BH6" s="503"/>
      <c r="BI6" s="503"/>
      <c r="BJ6" s="503"/>
      <c r="BK6" s="503"/>
      <c r="BL6" s="503"/>
      <c r="BM6" s="504"/>
      <c r="BN6" s="468">
        <v>3747129</v>
      </c>
      <c r="BO6" s="469"/>
      <c r="BP6" s="469"/>
      <c r="BQ6" s="469"/>
      <c r="BR6" s="469"/>
      <c r="BS6" s="469"/>
      <c r="BT6" s="469"/>
      <c r="BU6" s="470"/>
      <c r="BV6" s="468">
        <v>2421830</v>
      </c>
      <c r="BW6" s="469"/>
      <c r="BX6" s="469"/>
      <c r="BY6" s="469"/>
      <c r="BZ6" s="469"/>
      <c r="CA6" s="469"/>
      <c r="CB6" s="469"/>
      <c r="CC6" s="470"/>
      <c r="CD6" s="471" t="s">
        <v>103</v>
      </c>
      <c r="CE6" s="472"/>
      <c r="CF6" s="472"/>
      <c r="CG6" s="472"/>
      <c r="CH6" s="472"/>
      <c r="CI6" s="472"/>
      <c r="CJ6" s="472"/>
      <c r="CK6" s="472"/>
      <c r="CL6" s="472"/>
      <c r="CM6" s="472"/>
      <c r="CN6" s="472"/>
      <c r="CO6" s="472"/>
      <c r="CP6" s="472"/>
      <c r="CQ6" s="472"/>
      <c r="CR6" s="472"/>
      <c r="CS6" s="473"/>
      <c r="CT6" s="505">
        <v>94.9</v>
      </c>
      <c r="CU6" s="506"/>
      <c r="CV6" s="506"/>
      <c r="CW6" s="506"/>
      <c r="CX6" s="506"/>
      <c r="CY6" s="506"/>
      <c r="CZ6" s="506"/>
      <c r="DA6" s="507"/>
      <c r="DB6" s="505">
        <v>95.9</v>
      </c>
      <c r="DC6" s="506"/>
      <c r="DD6" s="506"/>
      <c r="DE6" s="506"/>
      <c r="DF6" s="506"/>
      <c r="DG6" s="506"/>
      <c r="DH6" s="506"/>
      <c r="DI6" s="507"/>
      <c r="DJ6" s="185"/>
      <c r="DK6" s="185"/>
      <c r="DL6" s="185"/>
      <c r="DM6" s="185"/>
      <c r="DN6" s="185"/>
      <c r="DO6" s="185"/>
    </row>
    <row r="7" spans="1:119" ht="18.75" customHeight="1" x14ac:dyDescent="0.2">
      <c r="A7" s="186"/>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104</v>
      </c>
      <c r="AN7" s="498"/>
      <c r="AO7" s="498"/>
      <c r="AP7" s="498"/>
      <c r="AQ7" s="498"/>
      <c r="AR7" s="498"/>
      <c r="AS7" s="498"/>
      <c r="AT7" s="499"/>
      <c r="AU7" s="500" t="s">
        <v>94</v>
      </c>
      <c r="AV7" s="501"/>
      <c r="AW7" s="501"/>
      <c r="AX7" s="501"/>
      <c r="AY7" s="502" t="s">
        <v>105</v>
      </c>
      <c r="AZ7" s="503"/>
      <c r="BA7" s="503"/>
      <c r="BB7" s="503"/>
      <c r="BC7" s="503"/>
      <c r="BD7" s="503"/>
      <c r="BE7" s="503"/>
      <c r="BF7" s="503"/>
      <c r="BG7" s="503"/>
      <c r="BH7" s="503"/>
      <c r="BI7" s="503"/>
      <c r="BJ7" s="503"/>
      <c r="BK7" s="503"/>
      <c r="BL7" s="503"/>
      <c r="BM7" s="504"/>
      <c r="BN7" s="468">
        <v>1319826</v>
      </c>
      <c r="BO7" s="469"/>
      <c r="BP7" s="469"/>
      <c r="BQ7" s="469"/>
      <c r="BR7" s="469"/>
      <c r="BS7" s="469"/>
      <c r="BT7" s="469"/>
      <c r="BU7" s="470"/>
      <c r="BV7" s="468">
        <v>334376</v>
      </c>
      <c r="BW7" s="469"/>
      <c r="BX7" s="469"/>
      <c r="BY7" s="469"/>
      <c r="BZ7" s="469"/>
      <c r="CA7" s="469"/>
      <c r="CB7" s="469"/>
      <c r="CC7" s="470"/>
      <c r="CD7" s="471" t="s">
        <v>106</v>
      </c>
      <c r="CE7" s="472"/>
      <c r="CF7" s="472"/>
      <c r="CG7" s="472"/>
      <c r="CH7" s="472"/>
      <c r="CI7" s="472"/>
      <c r="CJ7" s="472"/>
      <c r="CK7" s="472"/>
      <c r="CL7" s="472"/>
      <c r="CM7" s="472"/>
      <c r="CN7" s="472"/>
      <c r="CO7" s="472"/>
      <c r="CP7" s="472"/>
      <c r="CQ7" s="472"/>
      <c r="CR7" s="472"/>
      <c r="CS7" s="473"/>
      <c r="CT7" s="468">
        <v>17745536</v>
      </c>
      <c r="CU7" s="469"/>
      <c r="CV7" s="469"/>
      <c r="CW7" s="469"/>
      <c r="CX7" s="469"/>
      <c r="CY7" s="469"/>
      <c r="CZ7" s="469"/>
      <c r="DA7" s="470"/>
      <c r="DB7" s="468">
        <v>17310132</v>
      </c>
      <c r="DC7" s="469"/>
      <c r="DD7" s="469"/>
      <c r="DE7" s="469"/>
      <c r="DF7" s="469"/>
      <c r="DG7" s="469"/>
      <c r="DH7" s="469"/>
      <c r="DI7" s="470"/>
      <c r="DJ7" s="185"/>
      <c r="DK7" s="185"/>
      <c r="DL7" s="185"/>
      <c r="DM7" s="185"/>
      <c r="DN7" s="185"/>
      <c r="DO7" s="185"/>
    </row>
    <row r="8" spans="1:119" ht="18.75" customHeight="1" thickBot="1" x14ac:dyDescent="0.25">
      <c r="A8" s="186"/>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107</v>
      </c>
      <c r="AN8" s="498"/>
      <c r="AO8" s="498"/>
      <c r="AP8" s="498"/>
      <c r="AQ8" s="498"/>
      <c r="AR8" s="498"/>
      <c r="AS8" s="498"/>
      <c r="AT8" s="499"/>
      <c r="AU8" s="500" t="s">
        <v>94</v>
      </c>
      <c r="AV8" s="501"/>
      <c r="AW8" s="501"/>
      <c r="AX8" s="501"/>
      <c r="AY8" s="502" t="s">
        <v>108</v>
      </c>
      <c r="AZ8" s="503"/>
      <c r="BA8" s="503"/>
      <c r="BB8" s="503"/>
      <c r="BC8" s="503"/>
      <c r="BD8" s="503"/>
      <c r="BE8" s="503"/>
      <c r="BF8" s="503"/>
      <c r="BG8" s="503"/>
      <c r="BH8" s="503"/>
      <c r="BI8" s="503"/>
      <c r="BJ8" s="503"/>
      <c r="BK8" s="503"/>
      <c r="BL8" s="503"/>
      <c r="BM8" s="504"/>
      <c r="BN8" s="468">
        <v>2427303</v>
      </c>
      <c r="BO8" s="469"/>
      <c r="BP8" s="469"/>
      <c r="BQ8" s="469"/>
      <c r="BR8" s="469"/>
      <c r="BS8" s="469"/>
      <c r="BT8" s="469"/>
      <c r="BU8" s="470"/>
      <c r="BV8" s="468">
        <v>2087454</v>
      </c>
      <c r="BW8" s="469"/>
      <c r="BX8" s="469"/>
      <c r="BY8" s="469"/>
      <c r="BZ8" s="469"/>
      <c r="CA8" s="469"/>
      <c r="CB8" s="469"/>
      <c r="CC8" s="470"/>
      <c r="CD8" s="471" t="s">
        <v>109</v>
      </c>
      <c r="CE8" s="472"/>
      <c r="CF8" s="472"/>
      <c r="CG8" s="472"/>
      <c r="CH8" s="472"/>
      <c r="CI8" s="472"/>
      <c r="CJ8" s="472"/>
      <c r="CK8" s="472"/>
      <c r="CL8" s="472"/>
      <c r="CM8" s="472"/>
      <c r="CN8" s="472"/>
      <c r="CO8" s="472"/>
      <c r="CP8" s="472"/>
      <c r="CQ8" s="472"/>
      <c r="CR8" s="472"/>
      <c r="CS8" s="473"/>
      <c r="CT8" s="508">
        <v>0.87</v>
      </c>
      <c r="CU8" s="509"/>
      <c r="CV8" s="509"/>
      <c r="CW8" s="509"/>
      <c r="CX8" s="509"/>
      <c r="CY8" s="509"/>
      <c r="CZ8" s="509"/>
      <c r="DA8" s="510"/>
      <c r="DB8" s="508">
        <v>0.88</v>
      </c>
      <c r="DC8" s="509"/>
      <c r="DD8" s="509"/>
      <c r="DE8" s="509"/>
      <c r="DF8" s="509"/>
      <c r="DG8" s="509"/>
      <c r="DH8" s="509"/>
      <c r="DI8" s="510"/>
      <c r="DJ8" s="185"/>
      <c r="DK8" s="185"/>
      <c r="DL8" s="185"/>
      <c r="DM8" s="185"/>
      <c r="DN8" s="185"/>
      <c r="DO8" s="185"/>
    </row>
    <row r="9" spans="1:119" ht="18.75" customHeight="1" thickBot="1" x14ac:dyDescent="0.25">
      <c r="A9" s="186"/>
      <c r="B9" s="462" t="s">
        <v>110</v>
      </c>
      <c r="C9" s="463"/>
      <c r="D9" s="463"/>
      <c r="E9" s="463"/>
      <c r="F9" s="463"/>
      <c r="G9" s="463"/>
      <c r="H9" s="463"/>
      <c r="I9" s="463"/>
      <c r="J9" s="463"/>
      <c r="K9" s="511"/>
      <c r="L9" s="512" t="s">
        <v>111</v>
      </c>
      <c r="M9" s="513"/>
      <c r="N9" s="513"/>
      <c r="O9" s="513"/>
      <c r="P9" s="513"/>
      <c r="Q9" s="514"/>
      <c r="R9" s="515">
        <v>79538</v>
      </c>
      <c r="S9" s="516"/>
      <c r="T9" s="516"/>
      <c r="U9" s="516"/>
      <c r="V9" s="517"/>
      <c r="W9" s="425" t="s">
        <v>112</v>
      </c>
      <c r="X9" s="426"/>
      <c r="Y9" s="426"/>
      <c r="Z9" s="426"/>
      <c r="AA9" s="426"/>
      <c r="AB9" s="426"/>
      <c r="AC9" s="426"/>
      <c r="AD9" s="426"/>
      <c r="AE9" s="426"/>
      <c r="AF9" s="426"/>
      <c r="AG9" s="426"/>
      <c r="AH9" s="426"/>
      <c r="AI9" s="426"/>
      <c r="AJ9" s="426"/>
      <c r="AK9" s="426"/>
      <c r="AL9" s="427"/>
      <c r="AM9" s="497" t="s">
        <v>113</v>
      </c>
      <c r="AN9" s="498"/>
      <c r="AO9" s="498"/>
      <c r="AP9" s="498"/>
      <c r="AQ9" s="498"/>
      <c r="AR9" s="498"/>
      <c r="AS9" s="498"/>
      <c r="AT9" s="499"/>
      <c r="AU9" s="500" t="s">
        <v>114</v>
      </c>
      <c r="AV9" s="501"/>
      <c r="AW9" s="501"/>
      <c r="AX9" s="501"/>
      <c r="AY9" s="502" t="s">
        <v>115</v>
      </c>
      <c r="AZ9" s="503"/>
      <c r="BA9" s="503"/>
      <c r="BB9" s="503"/>
      <c r="BC9" s="503"/>
      <c r="BD9" s="503"/>
      <c r="BE9" s="503"/>
      <c r="BF9" s="503"/>
      <c r="BG9" s="503"/>
      <c r="BH9" s="503"/>
      <c r="BI9" s="503"/>
      <c r="BJ9" s="503"/>
      <c r="BK9" s="503"/>
      <c r="BL9" s="503"/>
      <c r="BM9" s="504"/>
      <c r="BN9" s="468">
        <v>339849</v>
      </c>
      <c r="BO9" s="469"/>
      <c r="BP9" s="469"/>
      <c r="BQ9" s="469"/>
      <c r="BR9" s="469"/>
      <c r="BS9" s="469"/>
      <c r="BT9" s="469"/>
      <c r="BU9" s="470"/>
      <c r="BV9" s="468">
        <v>178991</v>
      </c>
      <c r="BW9" s="469"/>
      <c r="BX9" s="469"/>
      <c r="BY9" s="469"/>
      <c r="BZ9" s="469"/>
      <c r="CA9" s="469"/>
      <c r="CB9" s="469"/>
      <c r="CC9" s="470"/>
      <c r="CD9" s="471" t="s">
        <v>116</v>
      </c>
      <c r="CE9" s="472"/>
      <c r="CF9" s="472"/>
      <c r="CG9" s="472"/>
      <c r="CH9" s="472"/>
      <c r="CI9" s="472"/>
      <c r="CJ9" s="472"/>
      <c r="CK9" s="472"/>
      <c r="CL9" s="472"/>
      <c r="CM9" s="472"/>
      <c r="CN9" s="472"/>
      <c r="CO9" s="472"/>
      <c r="CP9" s="472"/>
      <c r="CQ9" s="472"/>
      <c r="CR9" s="472"/>
      <c r="CS9" s="473"/>
      <c r="CT9" s="465">
        <v>9.8000000000000007</v>
      </c>
      <c r="CU9" s="466"/>
      <c r="CV9" s="466"/>
      <c r="CW9" s="466"/>
      <c r="CX9" s="466"/>
      <c r="CY9" s="466"/>
      <c r="CZ9" s="466"/>
      <c r="DA9" s="467"/>
      <c r="DB9" s="465">
        <v>13.8</v>
      </c>
      <c r="DC9" s="466"/>
      <c r="DD9" s="466"/>
      <c r="DE9" s="466"/>
      <c r="DF9" s="466"/>
      <c r="DG9" s="466"/>
      <c r="DH9" s="466"/>
      <c r="DI9" s="467"/>
      <c r="DJ9" s="185"/>
      <c r="DK9" s="185"/>
      <c r="DL9" s="185"/>
      <c r="DM9" s="185"/>
      <c r="DN9" s="185"/>
      <c r="DO9" s="185"/>
    </row>
    <row r="10" spans="1:119" ht="18.75" customHeight="1" thickBot="1" x14ac:dyDescent="0.25">
      <c r="A10" s="186"/>
      <c r="B10" s="462"/>
      <c r="C10" s="463"/>
      <c r="D10" s="463"/>
      <c r="E10" s="463"/>
      <c r="F10" s="463"/>
      <c r="G10" s="463"/>
      <c r="H10" s="463"/>
      <c r="I10" s="463"/>
      <c r="J10" s="463"/>
      <c r="K10" s="511"/>
      <c r="L10" s="518" t="s">
        <v>117</v>
      </c>
      <c r="M10" s="498"/>
      <c r="N10" s="498"/>
      <c r="O10" s="498"/>
      <c r="P10" s="498"/>
      <c r="Q10" s="499"/>
      <c r="R10" s="519">
        <v>81100</v>
      </c>
      <c r="S10" s="520"/>
      <c r="T10" s="520"/>
      <c r="U10" s="520"/>
      <c r="V10" s="521"/>
      <c r="W10" s="456"/>
      <c r="X10" s="457"/>
      <c r="Y10" s="457"/>
      <c r="Z10" s="457"/>
      <c r="AA10" s="457"/>
      <c r="AB10" s="457"/>
      <c r="AC10" s="457"/>
      <c r="AD10" s="457"/>
      <c r="AE10" s="457"/>
      <c r="AF10" s="457"/>
      <c r="AG10" s="457"/>
      <c r="AH10" s="457"/>
      <c r="AI10" s="457"/>
      <c r="AJ10" s="457"/>
      <c r="AK10" s="457"/>
      <c r="AL10" s="460"/>
      <c r="AM10" s="497" t="s">
        <v>118</v>
      </c>
      <c r="AN10" s="498"/>
      <c r="AO10" s="498"/>
      <c r="AP10" s="498"/>
      <c r="AQ10" s="498"/>
      <c r="AR10" s="498"/>
      <c r="AS10" s="498"/>
      <c r="AT10" s="499"/>
      <c r="AU10" s="500" t="s">
        <v>94</v>
      </c>
      <c r="AV10" s="501"/>
      <c r="AW10" s="501"/>
      <c r="AX10" s="501"/>
      <c r="AY10" s="502" t="s">
        <v>119</v>
      </c>
      <c r="AZ10" s="503"/>
      <c r="BA10" s="503"/>
      <c r="BB10" s="503"/>
      <c r="BC10" s="503"/>
      <c r="BD10" s="503"/>
      <c r="BE10" s="503"/>
      <c r="BF10" s="503"/>
      <c r="BG10" s="503"/>
      <c r="BH10" s="503"/>
      <c r="BI10" s="503"/>
      <c r="BJ10" s="503"/>
      <c r="BK10" s="503"/>
      <c r="BL10" s="503"/>
      <c r="BM10" s="504"/>
      <c r="BN10" s="468">
        <v>31000</v>
      </c>
      <c r="BO10" s="469"/>
      <c r="BP10" s="469"/>
      <c r="BQ10" s="469"/>
      <c r="BR10" s="469"/>
      <c r="BS10" s="469"/>
      <c r="BT10" s="469"/>
      <c r="BU10" s="470"/>
      <c r="BV10" s="468">
        <v>40500</v>
      </c>
      <c r="BW10" s="469"/>
      <c r="BX10" s="469"/>
      <c r="BY10" s="469"/>
      <c r="BZ10" s="469"/>
      <c r="CA10" s="469"/>
      <c r="CB10" s="469"/>
      <c r="CC10" s="47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2"/>
      <c r="C11" s="463"/>
      <c r="D11" s="463"/>
      <c r="E11" s="463"/>
      <c r="F11" s="463"/>
      <c r="G11" s="463"/>
      <c r="H11" s="463"/>
      <c r="I11" s="463"/>
      <c r="J11" s="463"/>
      <c r="K11" s="511"/>
      <c r="L11" s="522" t="s">
        <v>121</v>
      </c>
      <c r="M11" s="523"/>
      <c r="N11" s="523"/>
      <c r="O11" s="523"/>
      <c r="P11" s="523"/>
      <c r="Q11" s="524"/>
      <c r="R11" s="525" t="s">
        <v>122</v>
      </c>
      <c r="S11" s="526"/>
      <c r="T11" s="526"/>
      <c r="U11" s="526"/>
      <c r="V11" s="527"/>
      <c r="W11" s="456"/>
      <c r="X11" s="457"/>
      <c r="Y11" s="457"/>
      <c r="Z11" s="457"/>
      <c r="AA11" s="457"/>
      <c r="AB11" s="457"/>
      <c r="AC11" s="457"/>
      <c r="AD11" s="457"/>
      <c r="AE11" s="457"/>
      <c r="AF11" s="457"/>
      <c r="AG11" s="457"/>
      <c r="AH11" s="457"/>
      <c r="AI11" s="457"/>
      <c r="AJ11" s="457"/>
      <c r="AK11" s="457"/>
      <c r="AL11" s="460"/>
      <c r="AM11" s="497" t="s">
        <v>123</v>
      </c>
      <c r="AN11" s="498"/>
      <c r="AO11" s="498"/>
      <c r="AP11" s="498"/>
      <c r="AQ11" s="498"/>
      <c r="AR11" s="498"/>
      <c r="AS11" s="498"/>
      <c r="AT11" s="499"/>
      <c r="AU11" s="500" t="s">
        <v>124</v>
      </c>
      <c r="AV11" s="501"/>
      <c r="AW11" s="501"/>
      <c r="AX11" s="501"/>
      <c r="AY11" s="502" t="s">
        <v>125</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126</v>
      </c>
      <c r="CE11" s="472"/>
      <c r="CF11" s="472"/>
      <c r="CG11" s="472"/>
      <c r="CH11" s="472"/>
      <c r="CI11" s="472"/>
      <c r="CJ11" s="472"/>
      <c r="CK11" s="472"/>
      <c r="CL11" s="472"/>
      <c r="CM11" s="472"/>
      <c r="CN11" s="472"/>
      <c r="CO11" s="472"/>
      <c r="CP11" s="472"/>
      <c r="CQ11" s="472"/>
      <c r="CR11" s="472"/>
      <c r="CS11" s="473"/>
      <c r="CT11" s="508" t="s">
        <v>127</v>
      </c>
      <c r="CU11" s="509"/>
      <c r="CV11" s="509"/>
      <c r="CW11" s="509"/>
      <c r="CX11" s="509"/>
      <c r="CY11" s="509"/>
      <c r="CZ11" s="509"/>
      <c r="DA11" s="510"/>
      <c r="DB11" s="508" t="s">
        <v>127</v>
      </c>
      <c r="DC11" s="509"/>
      <c r="DD11" s="509"/>
      <c r="DE11" s="509"/>
      <c r="DF11" s="509"/>
      <c r="DG11" s="509"/>
      <c r="DH11" s="509"/>
      <c r="DI11" s="510"/>
      <c r="DJ11" s="185"/>
      <c r="DK11" s="185"/>
      <c r="DL11" s="185"/>
      <c r="DM11" s="185"/>
      <c r="DN11" s="185"/>
      <c r="DO11" s="185"/>
    </row>
    <row r="12" spans="1:119" ht="18.75" customHeight="1" x14ac:dyDescent="0.2">
      <c r="A12" s="186"/>
      <c r="B12" s="528" t="s">
        <v>128</v>
      </c>
      <c r="C12" s="529"/>
      <c r="D12" s="529"/>
      <c r="E12" s="529"/>
      <c r="F12" s="529"/>
      <c r="G12" s="529"/>
      <c r="H12" s="529"/>
      <c r="I12" s="529"/>
      <c r="J12" s="529"/>
      <c r="K12" s="530"/>
      <c r="L12" s="537" t="s">
        <v>129</v>
      </c>
      <c r="M12" s="538"/>
      <c r="N12" s="538"/>
      <c r="O12" s="538"/>
      <c r="P12" s="538"/>
      <c r="Q12" s="539"/>
      <c r="R12" s="540">
        <v>79621</v>
      </c>
      <c r="S12" s="541"/>
      <c r="T12" s="541"/>
      <c r="U12" s="541"/>
      <c r="V12" s="542"/>
      <c r="W12" s="543" t="s">
        <v>1</v>
      </c>
      <c r="X12" s="501"/>
      <c r="Y12" s="501"/>
      <c r="Z12" s="501"/>
      <c r="AA12" s="501"/>
      <c r="AB12" s="544"/>
      <c r="AC12" s="545" t="s">
        <v>130</v>
      </c>
      <c r="AD12" s="546"/>
      <c r="AE12" s="546"/>
      <c r="AF12" s="546"/>
      <c r="AG12" s="547"/>
      <c r="AH12" s="545" t="s">
        <v>131</v>
      </c>
      <c r="AI12" s="546"/>
      <c r="AJ12" s="546"/>
      <c r="AK12" s="546"/>
      <c r="AL12" s="548"/>
      <c r="AM12" s="497" t="s">
        <v>132</v>
      </c>
      <c r="AN12" s="498"/>
      <c r="AO12" s="498"/>
      <c r="AP12" s="498"/>
      <c r="AQ12" s="498"/>
      <c r="AR12" s="498"/>
      <c r="AS12" s="498"/>
      <c r="AT12" s="499"/>
      <c r="AU12" s="500" t="s">
        <v>133</v>
      </c>
      <c r="AV12" s="501"/>
      <c r="AW12" s="501"/>
      <c r="AX12" s="501"/>
      <c r="AY12" s="502" t="s">
        <v>134</v>
      </c>
      <c r="AZ12" s="503"/>
      <c r="BA12" s="503"/>
      <c r="BB12" s="503"/>
      <c r="BC12" s="503"/>
      <c r="BD12" s="503"/>
      <c r="BE12" s="503"/>
      <c r="BF12" s="503"/>
      <c r="BG12" s="503"/>
      <c r="BH12" s="503"/>
      <c r="BI12" s="503"/>
      <c r="BJ12" s="503"/>
      <c r="BK12" s="503"/>
      <c r="BL12" s="503"/>
      <c r="BM12" s="504"/>
      <c r="BN12" s="468">
        <v>0</v>
      </c>
      <c r="BO12" s="469"/>
      <c r="BP12" s="469"/>
      <c r="BQ12" s="469"/>
      <c r="BR12" s="469"/>
      <c r="BS12" s="469"/>
      <c r="BT12" s="469"/>
      <c r="BU12" s="470"/>
      <c r="BV12" s="468">
        <v>0</v>
      </c>
      <c r="BW12" s="469"/>
      <c r="BX12" s="469"/>
      <c r="BY12" s="469"/>
      <c r="BZ12" s="469"/>
      <c r="CA12" s="469"/>
      <c r="CB12" s="469"/>
      <c r="CC12" s="470"/>
      <c r="CD12" s="471" t="s">
        <v>135</v>
      </c>
      <c r="CE12" s="472"/>
      <c r="CF12" s="472"/>
      <c r="CG12" s="472"/>
      <c r="CH12" s="472"/>
      <c r="CI12" s="472"/>
      <c r="CJ12" s="472"/>
      <c r="CK12" s="472"/>
      <c r="CL12" s="472"/>
      <c r="CM12" s="472"/>
      <c r="CN12" s="472"/>
      <c r="CO12" s="472"/>
      <c r="CP12" s="472"/>
      <c r="CQ12" s="472"/>
      <c r="CR12" s="472"/>
      <c r="CS12" s="473"/>
      <c r="CT12" s="508" t="s">
        <v>136</v>
      </c>
      <c r="CU12" s="509"/>
      <c r="CV12" s="509"/>
      <c r="CW12" s="509"/>
      <c r="CX12" s="509"/>
      <c r="CY12" s="509"/>
      <c r="CZ12" s="509"/>
      <c r="DA12" s="510"/>
      <c r="DB12" s="508" t="s">
        <v>137</v>
      </c>
      <c r="DC12" s="509"/>
      <c r="DD12" s="509"/>
      <c r="DE12" s="509"/>
      <c r="DF12" s="509"/>
      <c r="DG12" s="509"/>
      <c r="DH12" s="509"/>
      <c r="DI12" s="510"/>
      <c r="DJ12" s="185"/>
      <c r="DK12" s="185"/>
      <c r="DL12" s="185"/>
      <c r="DM12" s="185"/>
      <c r="DN12" s="185"/>
      <c r="DO12" s="185"/>
    </row>
    <row r="13" spans="1:119" ht="18.75" customHeight="1" x14ac:dyDescent="0.2">
      <c r="A13" s="186"/>
      <c r="B13" s="531"/>
      <c r="C13" s="532"/>
      <c r="D13" s="532"/>
      <c r="E13" s="532"/>
      <c r="F13" s="532"/>
      <c r="G13" s="532"/>
      <c r="H13" s="532"/>
      <c r="I13" s="532"/>
      <c r="J13" s="532"/>
      <c r="K13" s="533"/>
      <c r="L13" s="196"/>
      <c r="M13" s="559" t="s">
        <v>138</v>
      </c>
      <c r="N13" s="560"/>
      <c r="O13" s="560"/>
      <c r="P13" s="560"/>
      <c r="Q13" s="561"/>
      <c r="R13" s="552">
        <v>76412</v>
      </c>
      <c r="S13" s="553"/>
      <c r="T13" s="553"/>
      <c r="U13" s="553"/>
      <c r="V13" s="554"/>
      <c r="W13" s="484" t="s">
        <v>139</v>
      </c>
      <c r="X13" s="485"/>
      <c r="Y13" s="485"/>
      <c r="Z13" s="485"/>
      <c r="AA13" s="485"/>
      <c r="AB13" s="475"/>
      <c r="AC13" s="519">
        <v>1768</v>
      </c>
      <c r="AD13" s="520"/>
      <c r="AE13" s="520"/>
      <c r="AF13" s="520"/>
      <c r="AG13" s="562"/>
      <c r="AH13" s="519">
        <v>1961</v>
      </c>
      <c r="AI13" s="520"/>
      <c r="AJ13" s="520"/>
      <c r="AK13" s="520"/>
      <c r="AL13" s="521"/>
      <c r="AM13" s="497" t="s">
        <v>140</v>
      </c>
      <c r="AN13" s="498"/>
      <c r="AO13" s="498"/>
      <c r="AP13" s="498"/>
      <c r="AQ13" s="498"/>
      <c r="AR13" s="498"/>
      <c r="AS13" s="498"/>
      <c r="AT13" s="499"/>
      <c r="AU13" s="500" t="s">
        <v>141</v>
      </c>
      <c r="AV13" s="501"/>
      <c r="AW13" s="501"/>
      <c r="AX13" s="501"/>
      <c r="AY13" s="502" t="s">
        <v>142</v>
      </c>
      <c r="AZ13" s="503"/>
      <c r="BA13" s="503"/>
      <c r="BB13" s="503"/>
      <c r="BC13" s="503"/>
      <c r="BD13" s="503"/>
      <c r="BE13" s="503"/>
      <c r="BF13" s="503"/>
      <c r="BG13" s="503"/>
      <c r="BH13" s="503"/>
      <c r="BI13" s="503"/>
      <c r="BJ13" s="503"/>
      <c r="BK13" s="503"/>
      <c r="BL13" s="503"/>
      <c r="BM13" s="504"/>
      <c r="BN13" s="468">
        <v>370849</v>
      </c>
      <c r="BO13" s="469"/>
      <c r="BP13" s="469"/>
      <c r="BQ13" s="469"/>
      <c r="BR13" s="469"/>
      <c r="BS13" s="469"/>
      <c r="BT13" s="469"/>
      <c r="BU13" s="470"/>
      <c r="BV13" s="468">
        <v>219491</v>
      </c>
      <c r="BW13" s="469"/>
      <c r="BX13" s="469"/>
      <c r="BY13" s="469"/>
      <c r="BZ13" s="469"/>
      <c r="CA13" s="469"/>
      <c r="CB13" s="469"/>
      <c r="CC13" s="470"/>
      <c r="CD13" s="471" t="s">
        <v>143</v>
      </c>
      <c r="CE13" s="472"/>
      <c r="CF13" s="472"/>
      <c r="CG13" s="472"/>
      <c r="CH13" s="472"/>
      <c r="CI13" s="472"/>
      <c r="CJ13" s="472"/>
      <c r="CK13" s="472"/>
      <c r="CL13" s="472"/>
      <c r="CM13" s="472"/>
      <c r="CN13" s="472"/>
      <c r="CO13" s="472"/>
      <c r="CP13" s="472"/>
      <c r="CQ13" s="472"/>
      <c r="CR13" s="472"/>
      <c r="CS13" s="473"/>
      <c r="CT13" s="465">
        <v>-0.4</v>
      </c>
      <c r="CU13" s="466"/>
      <c r="CV13" s="466"/>
      <c r="CW13" s="466"/>
      <c r="CX13" s="466"/>
      <c r="CY13" s="466"/>
      <c r="CZ13" s="466"/>
      <c r="DA13" s="467"/>
      <c r="DB13" s="465">
        <v>-0.2</v>
      </c>
      <c r="DC13" s="466"/>
      <c r="DD13" s="466"/>
      <c r="DE13" s="466"/>
      <c r="DF13" s="466"/>
      <c r="DG13" s="466"/>
      <c r="DH13" s="466"/>
      <c r="DI13" s="467"/>
      <c r="DJ13" s="185"/>
      <c r="DK13" s="185"/>
      <c r="DL13" s="185"/>
      <c r="DM13" s="185"/>
      <c r="DN13" s="185"/>
      <c r="DO13" s="185"/>
    </row>
    <row r="14" spans="1:119" ht="18.75" customHeight="1" thickBot="1" x14ac:dyDescent="0.25">
      <c r="A14" s="186"/>
      <c r="B14" s="531"/>
      <c r="C14" s="532"/>
      <c r="D14" s="532"/>
      <c r="E14" s="532"/>
      <c r="F14" s="532"/>
      <c r="G14" s="532"/>
      <c r="H14" s="532"/>
      <c r="I14" s="532"/>
      <c r="J14" s="532"/>
      <c r="K14" s="533"/>
      <c r="L14" s="549" t="s">
        <v>144</v>
      </c>
      <c r="M14" s="550"/>
      <c r="N14" s="550"/>
      <c r="O14" s="550"/>
      <c r="P14" s="550"/>
      <c r="Q14" s="551"/>
      <c r="R14" s="552">
        <v>80239</v>
      </c>
      <c r="S14" s="553"/>
      <c r="T14" s="553"/>
      <c r="U14" s="553"/>
      <c r="V14" s="554"/>
      <c r="W14" s="458"/>
      <c r="X14" s="459"/>
      <c r="Y14" s="459"/>
      <c r="Z14" s="459"/>
      <c r="AA14" s="459"/>
      <c r="AB14" s="448"/>
      <c r="AC14" s="555">
        <v>4.4000000000000004</v>
      </c>
      <c r="AD14" s="556"/>
      <c r="AE14" s="556"/>
      <c r="AF14" s="556"/>
      <c r="AG14" s="557"/>
      <c r="AH14" s="555">
        <v>4.8</v>
      </c>
      <c r="AI14" s="556"/>
      <c r="AJ14" s="556"/>
      <c r="AK14" s="556"/>
      <c r="AL14" s="558"/>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3" t="s">
        <v>145</v>
      </c>
      <c r="CE14" s="564"/>
      <c r="CF14" s="564"/>
      <c r="CG14" s="564"/>
      <c r="CH14" s="564"/>
      <c r="CI14" s="564"/>
      <c r="CJ14" s="564"/>
      <c r="CK14" s="564"/>
      <c r="CL14" s="564"/>
      <c r="CM14" s="564"/>
      <c r="CN14" s="564"/>
      <c r="CO14" s="564"/>
      <c r="CP14" s="564"/>
      <c r="CQ14" s="564"/>
      <c r="CR14" s="564"/>
      <c r="CS14" s="565"/>
      <c r="CT14" s="566" t="s">
        <v>136</v>
      </c>
      <c r="CU14" s="567"/>
      <c r="CV14" s="567"/>
      <c r="CW14" s="567"/>
      <c r="CX14" s="567"/>
      <c r="CY14" s="567"/>
      <c r="CZ14" s="567"/>
      <c r="DA14" s="568"/>
      <c r="DB14" s="566" t="s">
        <v>127</v>
      </c>
      <c r="DC14" s="567"/>
      <c r="DD14" s="567"/>
      <c r="DE14" s="567"/>
      <c r="DF14" s="567"/>
      <c r="DG14" s="567"/>
      <c r="DH14" s="567"/>
      <c r="DI14" s="568"/>
      <c r="DJ14" s="185"/>
      <c r="DK14" s="185"/>
      <c r="DL14" s="185"/>
      <c r="DM14" s="185"/>
      <c r="DN14" s="185"/>
      <c r="DO14" s="185"/>
    </row>
    <row r="15" spans="1:119" ht="18.75" customHeight="1" x14ac:dyDescent="0.2">
      <c r="A15" s="186"/>
      <c r="B15" s="531"/>
      <c r="C15" s="532"/>
      <c r="D15" s="532"/>
      <c r="E15" s="532"/>
      <c r="F15" s="532"/>
      <c r="G15" s="532"/>
      <c r="H15" s="532"/>
      <c r="I15" s="532"/>
      <c r="J15" s="532"/>
      <c r="K15" s="533"/>
      <c r="L15" s="196"/>
      <c r="M15" s="559" t="s">
        <v>146</v>
      </c>
      <c r="N15" s="560"/>
      <c r="O15" s="560"/>
      <c r="P15" s="560"/>
      <c r="Q15" s="561"/>
      <c r="R15" s="552">
        <v>76988</v>
      </c>
      <c r="S15" s="553"/>
      <c r="T15" s="553"/>
      <c r="U15" s="553"/>
      <c r="V15" s="554"/>
      <c r="W15" s="484" t="s">
        <v>147</v>
      </c>
      <c r="X15" s="485"/>
      <c r="Y15" s="485"/>
      <c r="Z15" s="485"/>
      <c r="AA15" s="485"/>
      <c r="AB15" s="475"/>
      <c r="AC15" s="519">
        <v>15952</v>
      </c>
      <c r="AD15" s="520"/>
      <c r="AE15" s="520"/>
      <c r="AF15" s="520"/>
      <c r="AG15" s="562"/>
      <c r="AH15" s="519">
        <v>16196</v>
      </c>
      <c r="AI15" s="520"/>
      <c r="AJ15" s="520"/>
      <c r="AK15" s="520"/>
      <c r="AL15" s="521"/>
      <c r="AM15" s="497"/>
      <c r="AN15" s="498"/>
      <c r="AO15" s="498"/>
      <c r="AP15" s="498"/>
      <c r="AQ15" s="498"/>
      <c r="AR15" s="498"/>
      <c r="AS15" s="498"/>
      <c r="AT15" s="499"/>
      <c r="AU15" s="500"/>
      <c r="AV15" s="501"/>
      <c r="AW15" s="501"/>
      <c r="AX15" s="501"/>
      <c r="AY15" s="428" t="s">
        <v>148</v>
      </c>
      <c r="AZ15" s="429"/>
      <c r="BA15" s="429"/>
      <c r="BB15" s="429"/>
      <c r="BC15" s="429"/>
      <c r="BD15" s="429"/>
      <c r="BE15" s="429"/>
      <c r="BF15" s="429"/>
      <c r="BG15" s="429"/>
      <c r="BH15" s="429"/>
      <c r="BI15" s="429"/>
      <c r="BJ15" s="429"/>
      <c r="BK15" s="429"/>
      <c r="BL15" s="429"/>
      <c r="BM15" s="430"/>
      <c r="BN15" s="431">
        <v>11705796</v>
      </c>
      <c r="BO15" s="432"/>
      <c r="BP15" s="432"/>
      <c r="BQ15" s="432"/>
      <c r="BR15" s="432"/>
      <c r="BS15" s="432"/>
      <c r="BT15" s="432"/>
      <c r="BU15" s="433"/>
      <c r="BV15" s="431">
        <v>11320463</v>
      </c>
      <c r="BW15" s="432"/>
      <c r="BX15" s="432"/>
      <c r="BY15" s="432"/>
      <c r="BZ15" s="432"/>
      <c r="CA15" s="432"/>
      <c r="CB15" s="432"/>
      <c r="CC15" s="433"/>
      <c r="CD15" s="569" t="s">
        <v>149</v>
      </c>
      <c r="CE15" s="570"/>
      <c r="CF15" s="570"/>
      <c r="CG15" s="570"/>
      <c r="CH15" s="570"/>
      <c r="CI15" s="570"/>
      <c r="CJ15" s="570"/>
      <c r="CK15" s="570"/>
      <c r="CL15" s="570"/>
      <c r="CM15" s="570"/>
      <c r="CN15" s="570"/>
      <c r="CO15" s="570"/>
      <c r="CP15" s="570"/>
      <c r="CQ15" s="570"/>
      <c r="CR15" s="570"/>
      <c r="CS15" s="571"/>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31"/>
      <c r="C16" s="532"/>
      <c r="D16" s="532"/>
      <c r="E16" s="532"/>
      <c r="F16" s="532"/>
      <c r="G16" s="532"/>
      <c r="H16" s="532"/>
      <c r="I16" s="532"/>
      <c r="J16" s="532"/>
      <c r="K16" s="533"/>
      <c r="L16" s="549" t="s">
        <v>150</v>
      </c>
      <c r="M16" s="580"/>
      <c r="N16" s="580"/>
      <c r="O16" s="580"/>
      <c r="P16" s="580"/>
      <c r="Q16" s="581"/>
      <c r="R16" s="572" t="s">
        <v>151</v>
      </c>
      <c r="S16" s="573"/>
      <c r="T16" s="573"/>
      <c r="U16" s="573"/>
      <c r="V16" s="574"/>
      <c r="W16" s="458"/>
      <c r="X16" s="459"/>
      <c r="Y16" s="459"/>
      <c r="Z16" s="459"/>
      <c r="AA16" s="459"/>
      <c r="AB16" s="448"/>
      <c r="AC16" s="555">
        <v>39.9</v>
      </c>
      <c r="AD16" s="556"/>
      <c r="AE16" s="556"/>
      <c r="AF16" s="556"/>
      <c r="AG16" s="557"/>
      <c r="AH16" s="555">
        <v>39.6</v>
      </c>
      <c r="AI16" s="556"/>
      <c r="AJ16" s="556"/>
      <c r="AK16" s="556"/>
      <c r="AL16" s="558"/>
      <c r="AM16" s="497"/>
      <c r="AN16" s="498"/>
      <c r="AO16" s="498"/>
      <c r="AP16" s="498"/>
      <c r="AQ16" s="498"/>
      <c r="AR16" s="498"/>
      <c r="AS16" s="498"/>
      <c r="AT16" s="499"/>
      <c r="AU16" s="500"/>
      <c r="AV16" s="501"/>
      <c r="AW16" s="501"/>
      <c r="AX16" s="501"/>
      <c r="AY16" s="502" t="s">
        <v>152</v>
      </c>
      <c r="AZ16" s="503"/>
      <c r="BA16" s="503"/>
      <c r="BB16" s="503"/>
      <c r="BC16" s="503"/>
      <c r="BD16" s="503"/>
      <c r="BE16" s="503"/>
      <c r="BF16" s="503"/>
      <c r="BG16" s="503"/>
      <c r="BH16" s="503"/>
      <c r="BI16" s="503"/>
      <c r="BJ16" s="503"/>
      <c r="BK16" s="503"/>
      <c r="BL16" s="503"/>
      <c r="BM16" s="504"/>
      <c r="BN16" s="468">
        <v>13464684</v>
      </c>
      <c r="BO16" s="469"/>
      <c r="BP16" s="469"/>
      <c r="BQ16" s="469"/>
      <c r="BR16" s="469"/>
      <c r="BS16" s="469"/>
      <c r="BT16" s="469"/>
      <c r="BU16" s="470"/>
      <c r="BV16" s="468">
        <v>12999892</v>
      </c>
      <c r="BW16" s="469"/>
      <c r="BX16" s="469"/>
      <c r="BY16" s="469"/>
      <c r="BZ16" s="469"/>
      <c r="CA16" s="469"/>
      <c r="CB16" s="469"/>
      <c r="CC16" s="470"/>
      <c r="CD16" s="200"/>
      <c r="CE16" s="578"/>
      <c r="CF16" s="578"/>
      <c r="CG16" s="578"/>
      <c r="CH16" s="578"/>
      <c r="CI16" s="578"/>
      <c r="CJ16" s="578"/>
      <c r="CK16" s="578"/>
      <c r="CL16" s="578"/>
      <c r="CM16" s="578"/>
      <c r="CN16" s="578"/>
      <c r="CO16" s="578"/>
      <c r="CP16" s="578"/>
      <c r="CQ16" s="578"/>
      <c r="CR16" s="578"/>
      <c r="CS16" s="579"/>
      <c r="CT16" s="465"/>
      <c r="CU16" s="466"/>
      <c r="CV16" s="466"/>
      <c r="CW16" s="466"/>
      <c r="CX16" s="466"/>
      <c r="CY16" s="466"/>
      <c r="CZ16" s="466"/>
      <c r="DA16" s="467"/>
      <c r="DB16" s="465"/>
      <c r="DC16" s="466"/>
      <c r="DD16" s="466"/>
      <c r="DE16" s="466"/>
      <c r="DF16" s="466"/>
      <c r="DG16" s="466"/>
      <c r="DH16" s="466"/>
      <c r="DI16" s="467"/>
      <c r="DJ16" s="185"/>
      <c r="DK16" s="185"/>
      <c r="DL16" s="185"/>
      <c r="DM16" s="185"/>
      <c r="DN16" s="185"/>
      <c r="DO16" s="185"/>
    </row>
    <row r="17" spans="1:119" ht="18.75" customHeight="1" thickBot="1" x14ac:dyDescent="0.25">
      <c r="A17" s="186"/>
      <c r="B17" s="534"/>
      <c r="C17" s="535"/>
      <c r="D17" s="535"/>
      <c r="E17" s="535"/>
      <c r="F17" s="535"/>
      <c r="G17" s="535"/>
      <c r="H17" s="535"/>
      <c r="I17" s="535"/>
      <c r="J17" s="535"/>
      <c r="K17" s="536"/>
      <c r="L17" s="201"/>
      <c r="M17" s="575" t="s">
        <v>153</v>
      </c>
      <c r="N17" s="576"/>
      <c r="O17" s="576"/>
      <c r="P17" s="576"/>
      <c r="Q17" s="577"/>
      <c r="R17" s="572" t="s">
        <v>154</v>
      </c>
      <c r="S17" s="573"/>
      <c r="T17" s="573"/>
      <c r="U17" s="573"/>
      <c r="V17" s="574"/>
      <c r="W17" s="484" t="s">
        <v>155</v>
      </c>
      <c r="X17" s="485"/>
      <c r="Y17" s="485"/>
      <c r="Z17" s="485"/>
      <c r="AA17" s="485"/>
      <c r="AB17" s="475"/>
      <c r="AC17" s="519">
        <v>22310</v>
      </c>
      <c r="AD17" s="520"/>
      <c r="AE17" s="520"/>
      <c r="AF17" s="520"/>
      <c r="AG17" s="562"/>
      <c r="AH17" s="519">
        <v>22712</v>
      </c>
      <c r="AI17" s="520"/>
      <c r="AJ17" s="520"/>
      <c r="AK17" s="520"/>
      <c r="AL17" s="521"/>
      <c r="AM17" s="497"/>
      <c r="AN17" s="498"/>
      <c r="AO17" s="498"/>
      <c r="AP17" s="498"/>
      <c r="AQ17" s="498"/>
      <c r="AR17" s="498"/>
      <c r="AS17" s="498"/>
      <c r="AT17" s="499"/>
      <c r="AU17" s="500"/>
      <c r="AV17" s="501"/>
      <c r="AW17" s="501"/>
      <c r="AX17" s="501"/>
      <c r="AY17" s="502" t="s">
        <v>156</v>
      </c>
      <c r="AZ17" s="503"/>
      <c r="BA17" s="503"/>
      <c r="BB17" s="503"/>
      <c r="BC17" s="503"/>
      <c r="BD17" s="503"/>
      <c r="BE17" s="503"/>
      <c r="BF17" s="503"/>
      <c r="BG17" s="503"/>
      <c r="BH17" s="503"/>
      <c r="BI17" s="503"/>
      <c r="BJ17" s="503"/>
      <c r="BK17" s="503"/>
      <c r="BL17" s="503"/>
      <c r="BM17" s="504"/>
      <c r="BN17" s="468">
        <v>14923882</v>
      </c>
      <c r="BO17" s="469"/>
      <c r="BP17" s="469"/>
      <c r="BQ17" s="469"/>
      <c r="BR17" s="469"/>
      <c r="BS17" s="469"/>
      <c r="BT17" s="469"/>
      <c r="BU17" s="470"/>
      <c r="BV17" s="468">
        <v>14568347</v>
      </c>
      <c r="BW17" s="469"/>
      <c r="BX17" s="469"/>
      <c r="BY17" s="469"/>
      <c r="BZ17" s="469"/>
      <c r="CA17" s="469"/>
      <c r="CB17" s="469"/>
      <c r="CC17" s="470"/>
      <c r="CD17" s="200"/>
      <c r="CE17" s="578"/>
      <c r="CF17" s="578"/>
      <c r="CG17" s="578"/>
      <c r="CH17" s="578"/>
      <c r="CI17" s="578"/>
      <c r="CJ17" s="578"/>
      <c r="CK17" s="578"/>
      <c r="CL17" s="578"/>
      <c r="CM17" s="578"/>
      <c r="CN17" s="578"/>
      <c r="CO17" s="578"/>
      <c r="CP17" s="578"/>
      <c r="CQ17" s="578"/>
      <c r="CR17" s="578"/>
      <c r="CS17" s="579"/>
      <c r="CT17" s="465"/>
      <c r="CU17" s="466"/>
      <c r="CV17" s="466"/>
      <c r="CW17" s="466"/>
      <c r="CX17" s="466"/>
      <c r="CY17" s="466"/>
      <c r="CZ17" s="466"/>
      <c r="DA17" s="467"/>
      <c r="DB17" s="465"/>
      <c r="DC17" s="466"/>
      <c r="DD17" s="466"/>
      <c r="DE17" s="466"/>
      <c r="DF17" s="466"/>
      <c r="DG17" s="466"/>
      <c r="DH17" s="466"/>
      <c r="DI17" s="467"/>
      <c r="DJ17" s="185"/>
      <c r="DK17" s="185"/>
      <c r="DL17" s="185"/>
      <c r="DM17" s="185"/>
      <c r="DN17" s="185"/>
      <c r="DO17" s="185"/>
    </row>
    <row r="18" spans="1:119" ht="18.75" customHeight="1" thickBot="1" x14ac:dyDescent="0.25">
      <c r="A18" s="186"/>
      <c r="B18" s="582" t="s">
        <v>157</v>
      </c>
      <c r="C18" s="511"/>
      <c r="D18" s="511"/>
      <c r="E18" s="583"/>
      <c r="F18" s="583"/>
      <c r="G18" s="583"/>
      <c r="H18" s="583"/>
      <c r="I18" s="583"/>
      <c r="J18" s="583"/>
      <c r="K18" s="583"/>
      <c r="L18" s="584">
        <v>56.92</v>
      </c>
      <c r="M18" s="584"/>
      <c r="N18" s="584"/>
      <c r="O18" s="584"/>
      <c r="P18" s="584"/>
      <c r="Q18" s="584"/>
      <c r="R18" s="585"/>
      <c r="S18" s="585"/>
      <c r="T18" s="585"/>
      <c r="U18" s="585"/>
      <c r="V18" s="586"/>
      <c r="W18" s="486"/>
      <c r="X18" s="487"/>
      <c r="Y18" s="487"/>
      <c r="Z18" s="487"/>
      <c r="AA18" s="487"/>
      <c r="AB18" s="478"/>
      <c r="AC18" s="587">
        <v>55.7</v>
      </c>
      <c r="AD18" s="588"/>
      <c r="AE18" s="588"/>
      <c r="AF18" s="588"/>
      <c r="AG18" s="589"/>
      <c r="AH18" s="587">
        <v>55.6</v>
      </c>
      <c r="AI18" s="588"/>
      <c r="AJ18" s="588"/>
      <c r="AK18" s="588"/>
      <c r="AL18" s="590"/>
      <c r="AM18" s="497"/>
      <c r="AN18" s="498"/>
      <c r="AO18" s="498"/>
      <c r="AP18" s="498"/>
      <c r="AQ18" s="498"/>
      <c r="AR18" s="498"/>
      <c r="AS18" s="498"/>
      <c r="AT18" s="499"/>
      <c r="AU18" s="500"/>
      <c r="AV18" s="501"/>
      <c r="AW18" s="501"/>
      <c r="AX18" s="501"/>
      <c r="AY18" s="502" t="s">
        <v>158</v>
      </c>
      <c r="AZ18" s="503"/>
      <c r="BA18" s="503"/>
      <c r="BB18" s="503"/>
      <c r="BC18" s="503"/>
      <c r="BD18" s="503"/>
      <c r="BE18" s="503"/>
      <c r="BF18" s="503"/>
      <c r="BG18" s="503"/>
      <c r="BH18" s="503"/>
      <c r="BI18" s="503"/>
      <c r="BJ18" s="503"/>
      <c r="BK18" s="503"/>
      <c r="BL18" s="503"/>
      <c r="BM18" s="504"/>
      <c r="BN18" s="468">
        <v>15997395</v>
      </c>
      <c r="BO18" s="469"/>
      <c r="BP18" s="469"/>
      <c r="BQ18" s="469"/>
      <c r="BR18" s="469"/>
      <c r="BS18" s="469"/>
      <c r="BT18" s="469"/>
      <c r="BU18" s="470"/>
      <c r="BV18" s="468">
        <v>16141203</v>
      </c>
      <c r="BW18" s="469"/>
      <c r="BX18" s="469"/>
      <c r="BY18" s="469"/>
      <c r="BZ18" s="469"/>
      <c r="CA18" s="469"/>
      <c r="CB18" s="469"/>
      <c r="CC18" s="470"/>
      <c r="CD18" s="200"/>
      <c r="CE18" s="578"/>
      <c r="CF18" s="578"/>
      <c r="CG18" s="578"/>
      <c r="CH18" s="578"/>
      <c r="CI18" s="578"/>
      <c r="CJ18" s="578"/>
      <c r="CK18" s="578"/>
      <c r="CL18" s="578"/>
      <c r="CM18" s="578"/>
      <c r="CN18" s="578"/>
      <c r="CO18" s="578"/>
      <c r="CP18" s="578"/>
      <c r="CQ18" s="578"/>
      <c r="CR18" s="578"/>
      <c r="CS18" s="579"/>
      <c r="CT18" s="465"/>
      <c r="CU18" s="466"/>
      <c r="CV18" s="466"/>
      <c r="CW18" s="466"/>
      <c r="CX18" s="466"/>
      <c r="CY18" s="466"/>
      <c r="CZ18" s="466"/>
      <c r="DA18" s="467"/>
      <c r="DB18" s="465"/>
      <c r="DC18" s="466"/>
      <c r="DD18" s="466"/>
      <c r="DE18" s="466"/>
      <c r="DF18" s="466"/>
      <c r="DG18" s="466"/>
      <c r="DH18" s="466"/>
      <c r="DI18" s="467"/>
      <c r="DJ18" s="185"/>
      <c r="DK18" s="185"/>
      <c r="DL18" s="185"/>
      <c r="DM18" s="185"/>
      <c r="DN18" s="185"/>
      <c r="DO18" s="185"/>
    </row>
    <row r="19" spans="1:119" ht="18.75" customHeight="1" thickBot="1" x14ac:dyDescent="0.25">
      <c r="A19" s="186"/>
      <c r="B19" s="582" t="s">
        <v>159</v>
      </c>
      <c r="C19" s="511"/>
      <c r="D19" s="511"/>
      <c r="E19" s="583"/>
      <c r="F19" s="583"/>
      <c r="G19" s="583"/>
      <c r="H19" s="583"/>
      <c r="I19" s="583"/>
      <c r="J19" s="583"/>
      <c r="K19" s="583"/>
      <c r="L19" s="591">
        <v>1397</v>
      </c>
      <c r="M19" s="591"/>
      <c r="N19" s="591"/>
      <c r="O19" s="591"/>
      <c r="P19" s="591"/>
      <c r="Q19" s="591"/>
      <c r="R19" s="592"/>
      <c r="S19" s="592"/>
      <c r="T19" s="592"/>
      <c r="U19" s="592"/>
      <c r="V19" s="593"/>
      <c r="W19" s="425"/>
      <c r="X19" s="426"/>
      <c r="Y19" s="426"/>
      <c r="Z19" s="426"/>
      <c r="AA19" s="426"/>
      <c r="AB19" s="426"/>
      <c r="AC19" s="600"/>
      <c r="AD19" s="600"/>
      <c r="AE19" s="600"/>
      <c r="AF19" s="600"/>
      <c r="AG19" s="600"/>
      <c r="AH19" s="600"/>
      <c r="AI19" s="600"/>
      <c r="AJ19" s="600"/>
      <c r="AK19" s="600"/>
      <c r="AL19" s="601"/>
      <c r="AM19" s="497"/>
      <c r="AN19" s="498"/>
      <c r="AO19" s="498"/>
      <c r="AP19" s="498"/>
      <c r="AQ19" s="498"/>
      <c r="AR19" s="498"/>
      <c r="AS19" s="498"/>
      <c r="AT19" s="499"/>
      <c r="AU19" s="500"/>
      <c r="AV19" s="501"/>
      <c r="AW19" s="501"/>
      <c r="AX19" s="501"/>
      <c r="AY19" s="502" t="s">
        <v>160</v>
      </c>
      <c r="AZ19" s="503"/>
      <c r="BA19" s="503"/>
      <c r="BB19" s="503"/>
      <c r="BC19" s="503"/>
      <c r="BD19" s="503"/>
      <c r="BE19" s="503"/>
      <c r="BF19" s="503"/>
      <c r="BG19" s="503"/>
      <c r="BH19" s="503"/>
      <c r="BI19" s="503"/>
      <c r="BJ19" s="503"/>
      <c r="BK19" s="503"/>
      <c r="BL19" s="503"/>
      <c r="BM19" s="504"/>
      <c r="BN19" s="468">
        <v>27742299</v>
      </c>
      <c r="BO19" s="469"/>
      <c r="BP19" s="469"/>
      <c r="BQ19" s="469"/>
      <c r="BR19" s="469"/>
      <c r="BS19" s="469"/>
      <c r="BT19" s="469"/>
      <c r="BU19" s="470"/>
      <c r="BV19" s="468">
        <v>21744768</v>
      </c>
      <c r="BW19" s="469"/>
      <c r="BX19" s="469"/>
      <c r="BY19" s="469"/>
      <c r="BZ19" s="469"/>
      <c r="CA19" s="469"/>
      <c r="CB19" s="469"/>
      <c r="CC19" s="470"/>
      <c r="CD19" s="200"/>
      <c r="CE19" s="578"/>
      <c r="CF19" s="578"/>
      <c r="CG19" s="578"/>
      <c r="CH19" s="578"/>
      <c r="CI19" s="578"/>
      <c r="CJ19" s="578"/>
      <c r="CK19" s="578"/>
      <c r="CL19" s="578"/>
      <c r="CM19" s="578"/>
      <c r="CN19" s="578"/>
      <c r="CO19" s="578"/>
      <c r="CP19" s="578"/>
      <c r="CQ19" s="578"/>
      <c r="CR19" s="578"/>
      <c r="CS19" s="579"/>
      <c r="CT19" s="465"/>
      <c r="CU19" s="466"/>
      <c r="CV19" s="466"/>
      <c r="CW19" s="466"/>
      <c r="CX19" s="466"/>
      <c r="CY19" s="466"/>
      <c r="CZ19" s="466"/>
      <c r="DA19" s="467"/>
      <c r="DB19" s="465"/>
      <c r="DC19" s="466"/>
      <c r="DD19" s="466"/>
      <c r="DE19" s="466"/>
      <c r="DF19" s="466"/>
      <c r="DG19" s="466"/>
      <c r="DH19" s="466"/>
      <c r="DI19" s="467"/>
      <c r="DJ19" s="185"/>
      <c r="DK19" s="185"/>
      <c r="DL19" s="185"/>
      <c r="DM19" s="185"/>
      <c r="DN19" s="185"/>
      <c r="DO19" s="185"/>
    </row>
    <row r="20" spans="1:119" ht="18.75" customHeight="1" thickBot="1" x14ac:dyDescent="0.25">
      <c r="A20" s="186"/>
      <c r="B20" s="582" t="s">
        <v>161</v>
      </c>
      <c r="C20" s="511"/>
      <c r="D20" s="511"/>
      <c r="E20" s="583"/>
      <c r="F20" s="583"/>
      <c r="G20" s="583"/>
      <c r="H20" s="583"/>
      <c r="I20" s="583"/>
      <c r="J20" s="583"/>
      <c r="K20" s="583"/>
      <c r="L20" s="591">
        <v>30970</v>
      </c>
      <c r="M20" s="591"/>
      <c r="N20" s="591"/>
      <c r="O20" s="591"/>
      <c r="P20" s="591"/>
      <c r="Q20" s="591"/>
      <c r="R20" s="592"/>
      <c r="S20" s="592"/>
      <c r="T20" s="592"/>
      <c r="U20" s="592"/>
      <c r="V20" s="593"/>
      <c r="W20" s="486"/>
      <c r="X20" s="487"/>
      <c r="Y20" s="487"/>
      <c r="Z20" s="487"/>
      <c r="AA20" s="487"/>
      <c r="AB20" s="487"/>
      <c r="AC20" s="594"/>
      <c r="AD20" s="594"/>
      <c r="AE20" s="594"/>
      <c r="AF20" s="594"/>
      <c r="AG20" s="594"/>
      <c r="AH20" s="594"/>
      <c r="AI20" s="594"/>
      <c r="AJ20" s="594"/>
      <c r="AK20" s="594"/>
      <c r="AL20" s="595"/>
      <c r="AM20" s="596"/>
      <c r="AN20" s="523"/>
      <c r="AO20" s="523"/>
      <c r="AP20" s="523"/>
      <c r="AQ20" s="523"/>
      <c r="AR20" s="523"/>
      <c r="AS20" s="523"/>
      <c r="AT20" s="524"/>
      <c r="AU20" s="597"/>
      <c r="AV20" s="598"/>
      <c r="AW20" s="598"/>
      <c r="AX20" s="599"/>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200"/>
      <c r="CE20" s="578"/>
      <c r="CF20" s="578"/>
      <c r="CG20" s="578"/>
      <c r="CH20" s="578"/>
      <c r="CI20" s="578"/>
      <c r="CJ20" s="578"/>
      <c r="CK20" s="578"/>
      <c r="CL20" s="578"/>
      <c r="CM20" s="578"/>
      <c r="CN20" s="578"/>
      <c r="CO20" s="578"/>
      <c r="CP20" s="578"/>
      <c r="CQ20" s="578"/>
      <c r="CR20" s="578"/>
      <c r="CS20" s="579"/>
      <c r="CT20" s="465"/>
      <c r="CU20" s="466"/>
      <c r="CV20" s="466"/>
      <c r="CW20" s="466"/>
      <c r="CX20" s="466"/>
      <c r="CY20" s="466"/>
      <c r="CZ20" s="466"/>
      <c r="DA20" s="467"/>
      <c r="DB20" s="465"/>
      <c r="DC20" s="466"/>
      <c r="DD20" s="466"/>
      <c r="DE20" s="466"/>
      <c r="DF20" s="466"/>
      <c r="DG20" s="466"/>
      <c r="DH20" s="466"/>
      <c r="DI20" s="467"/>
      <c r="DJ20" s="185"/>
      <c r="DK20" s="185"/>
      <c r="DL20" s="185"/>
      <c r="DM20" s="185"/>
      <c r="DN20" s="185"/>
      <c r="DO20" s="185"/>
    </row>
    <row r="21" spans="1:119" ht="18.75" customHeight="1" x14ac:dyDescent="0.2">
      <c r="A21" s="186"/>
      <c r="B21" s="602" t="s">
        <v>162</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200"/>
      <c r="CE21" s="578"/>
      <c r="CF21" s="578"/>
      <c r="CG21" s="578"/>
      <c r="CH21" s="578"/>
      <c r="CI21" s="578"/>
      <c r="CJ21" s="578"/>
      <c r="CK21" s="578"/>
      <c r="CL21" s="578"/>
      <c r="CM21" s="578"/>
      <c r="CN21" s="578"/>
      <c r="CO21" s="578"/>
      <c r="CP21" s="578"/>
      <c r="CQ21" s="578"/>
      <c r="CR21" s="578"/>
      <c r="CS21" s="579"/>
      <c r="CT21" s="465"/>
      <c r="CU21" s="466"/>
      <c r="CV21" s="466"/>
      <c r="CW21" s="466"/>
      <c r="CX21" s="466"/>
      <c r="CY21" s="466"/>
      <c r="CZ21" s="466"/>
      <c r="DA21" s="467"/>
      <c r="DB21" s="465"/>
      <c r="DC21" s="466"/>
      <c r="DD21" s="466"/>
      <c r="DE21" s="466"/>
      <c r="DF21" s="466"/>
      <c r="DG21" s="466"/>
      <c r="DH21" s="466"/>
      <c r="DI21" s="467"/>
      <c r="DJ21" s="185"/>
      <c r="DK21" s="185"/>
      <c r="DL21" s="185"/>
      <c r="DM21" s="185"/>
      <c r="DN21" s="185"/>
      <c r="DO21" s="185"/>
    </row>
    <row r="22" spans="1:119" ht="18.75" customHeight="1" thickBot="1" x14ac:dyDescent="0.25">
      <c r="A22" s="186"/>
      <c r="B22" s="605" t="s">
        <v>163</v>
      </c>
      <c r="C22" s="606"/>
      <c r="D22" s="607"/>
      <c r="E22" s="480" t="s">
        <v>1</v>
      </c>
      <c r="F22" s="485"/>
      <c r="G22" s="485"/>
      <c r="H22" s="485"/>
      <c r="I22" s="485"/>
      <c r="J22" s="485"/>
      <c r="K22" s="475"/>
      <c r="L22" s="480" t="s">
        <v>164</v>
      </c>
      <c r="M22" s="485"/>
      <c r="N22" s="485"/>
      <c r="O22" s="485"/>
      <c r="P22" s="475"/>
      <c r="Q22" s="614" t="s">
        <v>165</v>
      </c>
      <c r="R22" s="615"/>
      <c r="S22" s="615"/>
      <c r="T22" s="615"/>
      <c r="U22" s="615"/>
      <c r="V22" s="616"/>
      <c r="W22" s="620" t="s">
        <v>166</v>
      </c>
      <c r="X22" s="606"/>
      <c r="Y22" s="607"/>
      <c r="Z22" s="480" t="s">
        <v>1</v>
      </c>
      <c r="AA22" s="485"/>
      <c r="AB22" s="485"/>
      <c r="AC22" s="485"/>
      <c r="AD22" s="485"/>
      <c r="AE22" s="485"/>
      <c r="AF22" s="485"/>
      <c r="AG22" s="475"/>
      <c r="AH22" s="633" t="s">
        <v>167</v>
      </c>
      <c r="AI22" s="485"/>
      <c r="AJ22" s="485"/>
      <c r="AK22" s="485"/>
      <c r="AL22" s="475"/>
      <c r="AM22" s="633" t="s">
        <v>168</v>
      </c>
      <c r="AN22" s="634"/>
      <c r="AO22" s="634"/>
      <c r="AP22" s="634"/>
      <c r="AQ22" s="634"/>
      <c r="AR22" s="635"/>
      <c r="AS22" s="614" t="s">
        <v>165</v>
      </c>
      <c r="AT22" s="615"/>
      <c r="AU22" s="615"/>
      <c r="AV22" s="615"/>
      <c r="AW22" s="615"/>
      <c r="AX22" s="639"/>
      <c r="AY22" s="641"/>
      <c r="AZ22" s="642"/>
      <c r="BA22" s="642"/>
      <c r="BB22" s="642"/>
      <c r="BC22" s="642"/>
      <c r="BD22" s="642"/>
      <c r="BE22" s="642"/>
      <c r="BF22" s="642"/>
      <c r="BG22" s="642"/>
      <c r="BH22" s="642"/>
      <c r="BI22" s="642"/>
      <c r="BJ22" s="642"/>
      <c r="BK22" s="642"/>
      <c r="BL22" s="642"/>
      <c r="BM22" s="643"/>
      <c r="BN22" s="644"/>
      <c r="BO22" s="645"/>
      <c r="BP22" s="645"/>
      <c r="BQ22" s="645"/>
      <c r="BR22" s="645"/>
      <c r="BS22" s="645"/>
      <c r="BT22" s="645"/>
      <c r="BU22" s="646"/>
      <c r="BV22" s="644"/>
      <c r="BW22" s="645"/>
      <c r="BX22" s="645"/>
      <c r="BY22" s="645"/>
      <c r="BZ22" s="645"/>
      <c r="CA22" s="645"/>
      <c r="CB22" s="645"/>
      <c r="CC22" s="646"/>
      <c r="CD22" s="200"/>
      <c r="CE22" s="578"/>
      <c r="CF22" s="578"/>
      <c r="CG22" s="578"/>
      <c r="CH22" s="578"/>
      <c r="CI22" s="578"/>
      <c r="CJ22" s="578"/>
      <c r="CK22" s="578"/>
      <c r="CL22" s="578"/>
      <c r="CM22" s="578"/>
      <c r="CN22" s="578"/>
      <c r="CO22" s="578"/>
      <c r="CP22" s="578"/>
      <c r="CQ22" s="578"/>
      <c r="CR22" s="578"/>
      <c r="CS22" s="579"/>
      <c r="CT22" s="465"/>
      <c r="CU22" s="466"/>
      <c r="CV22" s="466"/>
      <c r="CW22" s="466"/>
      <c r="CX22" s="466"/>
      <c r="CY22" s="466"/>
      <c r="CZ22" s="466"/>
      <c r="DA22" s="467"/>
      <c r="DB22" s="465"/>
      <c r="DC22" s="466"/>
      <c r="DD22" s="466"/>
      <c r="DE22" s="466"/>
      <c r="DF22" s="466"/>
      <c r="DG22" s="466"/>
      <c r="DH22" s="466"/>
      <c r="DI22" s="467"/>
      <c r="DJ22" s="185"/>
      <c r="DK22" s="185"/>
      <c r="DL22" s="185"/>
      <c r="DM22" s="185"/>
      <c r="DN22" s="185"/>
      <c r="DO22" s="185"/>
    </row>
    <row r="23" spans="1:119" ht="18.75" customHeight="1" x14ac:dyDescent="0.2">
      <c r="A23" s="186"/>
      <c r="B23" s="608"/>
      <c r="C23" s="609"/>
      <c r="D23" s="610"/>
      <c r="E23" s="454"/>
      <c r="F23" s="459"/>
      <c r="G23" s="459"/>
      <c r="H23" s="459"/>
      <c r="I23" s="459"/>
      <c r="J23" s="459"/>
      <c r="K23" s="448"/>
      <c r="L23" s="454"/>
      <c r="M23" s="459"/>
      <c r="N23" s="459"/>
      <c r="O23" s="459"/>
      <c r="P23" s="448"/>
      <c r="Q23" s="617"/>
      <c r="R23" s="618"/>
      <c r="S23" s="618"/>
      <c r="T23" s="618"/>
      <c r="U23" s="618"/>
      <c r="V23" s="619"/>
      <c r="W23" s="621"/>
      <c r="X23" s="609"/>
      <c r="Y23" s="610"/>
      <c r="Z23" s="454"/>
      <c r="AA23" s="459"/>
      <c r="AB23" s="459"/>
      <c r="AC23" s="459"/>
      <c r="AD23" s="459"/>
      <c r="AE23" s="459"/>
      <c r="AF23" s="459"/>
      <c r="AG23" s="448"/>
      <c r="AH23" s="454"/>
      <c r="AI23" s="459"/>
      <c r="AJ23" s="459"/>
      <c r="AK23" s="459"/>
      <c r="AL23" s="448"/>
      <c r="AM23" s="636"/>
      <c r="AN23" s="637"/>
      <c r="AO23" s="637"/>
      <c r="AP23" s="637"/>
      <c r="AQ23" s="637"/>
      <c r="AR23" s="638"/>
      <c r="AS23" s="617"/>
      <c r="AT23" s="618"/>
      <c r="AU23" s="618"/>
      <c r="AV23" s="618"/>
      <c r="AW23" s="618"/>
      <c r="AX23" s="640"/>
      <c r="AY23" s="428" t="s">
        <v>169</v>
      </c>
      <c r="AZ23" s="429"/>
      <c r="BA23" s="429"/>
      <c r="BB23" s="429"/>
      <c r="BC23" s="429"/>
      <c r="BD23" s="429"/>
      <c r="BE23" s="429"/>
      <c r="BF23" s="429"/>
      <c r="BG23" s="429"/>
      <c r="BH23" s="429"/>
      <c r="BI23" s="429"/>
      <c r="BJ23" s="429"/>
      <c r="BK23" s="429"/>
      <c r="BL23" s="429"/>
      <c r="BM23" s="430"/>
      <c r="BN23" s="468">
        <v>25140387</v>
      </c>
      <c r="BO23" s="469"/>
      <c r="BP23" s="469"/>
      <c r="BQ23" s="469"/>
      <c r="BR23" s="469"/>
      <c r="BS23" s="469"/>
      <c r="BT23" s="469"/>
      <c r="BU23" s="470"/>
      <c r="BV23" s="468">
        <v>25500310</v>
      </c>
      <c r="BW23" s="469"/>
      <c r="BX23" s="469"/>
      <c r="BY23" s="469"/>
      <c r="BZ23" s="469"/>
      <c r="CA23" s="469"/>
      <c r="CB23" s="469"/>
      <c r="CC23" s="470"/>
      <c r="CD23" s="200"/>
      <c r="CE23" s="578"/>
      <c r="CF23" s="578"/>
      <c r="CG23" s="578"/>
      <c r="CH23" s="578"/>
      <c r="CI23" s="578"/>
      <c r="CJ23" s="578"/>
      <c r="CK23" s="578"/>
      <c r="CL23" s="578"/>
      <c r="CM23" s="578"/>
      <c r="CN23" s="578"/>
      <c r="CO23" s="578"/>
      <c r="CP23" s="578"/>
      <c r="CQ23" s="578"/>
      <c r="CR23" s="578"/>
      <c r="CS23" s="579"/>
      <c r="CT23" s="465"/>
      <c r="CU23" s="466"/>
      <c r="CV23" s="466"/>
      <c r="CW23" s="466"/>
      <c r="CX23" s="466"/>
      <c r="CY23" s="466"/>
      <c r="CZ23" s="466"/>
      <c r="DA23" s="467"/>
      <c r="DB23" s="465"/>
      <c r="DC23" s="466"/>
      <c r="DD23" s="466"/>
      <c r="DE23" s="466"/>
      <c r="DF23" s="466"/>
      <c r="DG23" s="466"/>
      <c r="DH23" s="466"/>
      <c r="DI23" s="467"/>
      <c r="DJ23" s="185"/>
      <c r="DK23" s="185"/>
      <c r="DL23" s="185"/>
      <c r="DM23" s="185"/>
      <c r="DN23" s="185"/>
      <c r="DO23" s="185"/>
    </row>
    <row r="24" spans="1:119" ht="18.75" customHeight="1" thickBot="1" x14ac:dyDescent="0.25">
      <c r="A24" s="186"/>
      <c r="B24" s="608"/>
      <c r="C24" s="609"/>
      <c r="D24" s="610"/>
      <c r="E24" s="518" t="s">
        <v>170</v>
      </c>
      <c r="F24" s="498"/>
      <c r="G24" s="498"/>
      <c r="H24" s="498"/>
      <c r="I24" s="498"/>
      <c r="J24" s="498"/>
      <c r="K24" s="499"/>
      <c r="L24" s="519">
        <v>1</v>
      </c>
      <c r="M24" s="520"/>
      <c r="N24" s="520"/>
      <c r="O24" s="520"/>
      <c r="P24" s="562"/>
      <c r="Q24" s="519">
        <v>9270</v>
      </c>
      <c r="R24" s="520"/>
      <c r="S24" s="520"/>
      <c r="T24" s="520"/>
      <c r="U24" s="520"/>
      <c r="V24" s="562"/>
      <c r="W24" s="621"/>
      <c r="X24" s="609"/>
      <c r="Y24" s="610"/>
      <c r="Z24" s="518" t="s">
        <v>171</v>
      </c>
      <c r="AA24" s="498"/>
      <c r="AB24" s="498"/>
      <c r="AC24" s="498"/>
      <c r="AD24" s="498"/>
      <c r="AE24" s="498"/>
      <c r="AF24" s="498"/>
      <c r="AG24" s="499"/>
      <c r="AH24" s="519">
        <v>666</v>
      </c>
      <c r="AI24" s="520"/>
      <c r="AJ24" s="520"/>
      <c r="AK24" s="520"/>
      <c r="AL24" s="562"/>
      <c r="AM24" s="519">
        <v>1974690</v>
      </c>
      <c r="AN24" s="520"/>
      <c r="AO24" s="520"/>
      <c r="AP24" s="520"/>
      <c r="AQ24" s="520"/>
      <c r="AR24" s="562"/>
      <c r="AS24" s="519">
        <v>2965</v>
      </c>
      <c r="AT24" s="520"/>
      <c r="AU24" s="520"/>
      <c r="AV24" s="520"/>
      <c r="AW24" s="520"/>
      <c r="AX24" s="521"/>
      <c r="AY24" s="641" t="s">
        <v>172</v>
      </c>
      <c r="AZ24" s="642"/>
      <c r="BA24" s="642"/>
      <c r="BB24" s="642"/>
      <c r="BC24" s="642"/>
      <c r="BD24" s="642"/>
      <c r="BE24" s="642"/>
      <c r="BF24" s="642"/>
      <c r="BG24" s="642"/>
      <c r="BH24" s="642"/>
      <c r="BI24" s="642"/>
      <c r="BJ24" s="642"/>
      <c r="BK24" s="642"/>
      <c r="BL24" s="642"/>
      <c r="BM24" s="643"/>
      <c r="BN24" s="468">
        <v>8729563</v>
      </c>
      <c r="BO24" s="469"/>
      <c r="BP24" s="469"/>
      <c r="BQ24" s="469"/>
      <c r="BR24" s="469"/>
      <c r="BS24" s="469"/>
      <c r="BT24" s="469"/>
      <c r="BU24" s="470"/>
      <c r="BV24" s="468">
        <v>7981546</v>
      </c>
      <c r="BW24" s="469"/>
      <c r="BX24" s="469"/>
      <c r="BY24" s="469"/>
      <c r="BZ24" s="469"/>
      <c r="CA24" s="469"/>
      <c r="CB24" s="469"/>
      <c r="CC24" s="470"/>
      <c r="CD24" s="200"/>
      <c r="CE24" s="578"/>
      <c r="CF24" s="578"/>
      <c r="CG24" s="578"/>
      <c r="CH24" s="578"/>
      <c r="CI24" s="578"/>
      <c r="CJ24" s="578"/>
      <c r="CK24" s="578"/>
      <c r="CL24" s="578"/>
      <c r="CM24" s="578"/>
      <c r="CN24" s="578"/>
      <c r="CO24" s="578"/>
      <c r="CP24" s="578"/>
      <c r="CQ24" s="578"/>
      <c r="CR24" s="578"/>
      <c r="CS24" s="579"/>
      <c r="CT24" s="465"/>
      <c r="CU24" s="466"/>
      <c r="CV24" s="466"/>
      <c r="CW24" s="466"/>
      <c r="CX24" s="466"/>
      <c r="CY24" s="466"/>
      <c r="CZ24" s="466"/>
      <c r="DA24" s="467"/>
      <c r="DB24" s="465"/>
      <c r="DC24" s="466"/>
      <c r="DD24" s="466"/>
      <c r="DE24" s="466"/>
      <c r="DF24" s="466"/>
      <c r="DG24" s="466"/>
      <c r="DH24" s="466"/>
      <c r="DI24" s="467"/>
      <c r="DJ24" s="185"/>
      <c r="DK24" s="185"/>
      <c r="DL24" s="185"/>
      <c r="DM24" s="185"/>
      <c r="DN24" s="185"/>
      <c r="DO24" s="185"/>
    </row>
    <row r="25" spans="1:119" s="185" customFormat="1" ht="18.75" customHeight="1" x14ac:dyDescent="0.2">
      <c r="A25" s="186"/>
      <c r="B25" s="608"/>
      <c r="C25" s="609"/>
      <c r="D25" s="610"/>
      <c r="E25" s="518" t="s">
        <v>173</v>
      </c>
      <c r="F25" s="498"/>
      <c r="G25" s="498"/>
      <c r="H25" s="498"/>
      <c r="I25" s="498"/>
      <c r="J25" s="498"/>
      <c r="K25" s="499"/>
      <c r="L25" s="519">
        <v>1</v>
      </c>
      <c r="M25" s="520"/>
      <c r="N25" s="520"/>
      <c r="O25" s="520"/>
      <c r="P25" s="562"/>
      <c r="Q25" s="519">
        <v>7810</v>
      </c>
      <c r="R25" s="520"/>
      <c r="S25" s="520"/>
      <c r="T25" s="520"/>
      <c r="U25" s="520"/>
      <c r="V25" s="562"/>
      <c r="W25" s="621"/>
      <c r="X25" s="609"/>
      <c r="Y25" s="610"/>
      <c r="Z25" s="518" t="s">
        <v>174</v>
      </c>
      <c r="AA25" s="498"/>
      <c r="AB25" s="498"/>
      <c r="AC25" s="498"/>
      <c r="AD25" s="498"/>
      <c r="AE25" s="498"/>
      <c r="AF25" s="498"/>
      <c r="AG25" s="499"/>
      <c r="AH25" s="519">
        <v>112</v>
      </c>
      <c r="AI25" s="520"/>
      <c r="AJ25" s="520"/>
      <c r="AK25" s="520"/>
      <c r="AL25" s="562"/>
      <c r="AM25" s="519">
        <v>337792</v>
      </c>
      <c r="AN25" s="520"/>
      <c r="AO25" s="520"/>
      <c r="AP25" s="520"/>
      <c r="AQ25" s="520"/>
      <c r="AR25" s="562"/>
      <c r="AS25" s="519">
        <v>3016</v>
      </c>
      <c r="AT25" s="520"/>
      <c r="AU25" s="520"/>
      <c r="AV25" s="520"/>
      <c r="AW25" s="520"/>
      <c r="AX25" s="521"/>
      <c r="AY25" s="428" t="s">
        <v>175</v>
      </c>
      <c r="AZ25" s="429"/>
      <c r="BA25" s="429"/>
      <c r="BB25" s="429"/>
      <c r="BC25" s="429"/>
      <c r="BD25" s="429"/>
      <c r="BE25" s="429"/>
      <c r="BF25" s="429"/>
      <c r="BG25" s="429"/>
      <c r="BH25" s="429"/>
      <c r="BI25" s="429"/>
      <c r="BJ25" s="429"/>
      <c r="BK25" s="429"/>
      <c r="BL25" s="429"/>
      <c r="BM25" s="430"/>
      <c r="BN25" s="431">
        <v>7226503</v>
      </c>
      <c r="BO25" s="432"/>
      <c r="BP25" s="432"/>
      <c r="BQ25" s="432"/>
      <c r="BR25" s="432"/>
      <c r="BS25" s="432"/>
      <c r="BT25" s="432"/>
      <c r="BU25" s="433"/>
      <c r="BV25" s="431">
        <v>8095357</v>
      </c>
      <c r="BW25" s="432"/>
      <c r="BX25" s="432"/>
      <c r="BY25" s="432"/>
      <c r="BZ25" s="432"/>
      <c r="CA25" s="432"/>
      <c r="CB25" s="432"/>
      <c r="CC25" s="433"/>
      <c r="CD25" s="200"/>
      <c r="CE25" s="578"/>
      <c r="CF25" s="578"/>
      <c r="CG25" s="578"/>
      <c r="CH25" s="578"/>
      <c r="CI25" s="578"/>
      <c r="CJ25" s="578"/>
      <c r="CK25" s="578"/>
      <c r="CL25" s="578"/>
      <c r="CM25" s="578"/>
      <c r="CN25" s="578"/>
      <c r="CO25" s="578"/>
      <c r="CP25" s="578"/>
      <c r="CQ25" s="578"/>
      <c r="CR25" s="578"/>
      <c r="CS25" s="579"/>
      <c r="CT25" s="465"/>
      <c r="CU25" s="466"/>
      <c r="CV25" s="466"/>
      <c r="CW25" s="466"/>
      <c r="CX25" s="466"/>
      <c r="CY25" s="466"/>
      <c r="CZ25" s="466"/>
      <c r="DA25" s="467"/>
      <c r="DB25" s="465"/>
      <c r="DC25" s="466"/>
      <c r="DD25" s="466"/>
      <c r="DE25" s="466"/>
      <c r="DF25" s="466"/>
      <c r="DG25" s="466"/>
      <c r="DH25" s="466"/>
      <c r="DI25" s="467"/>
    </row>
    <row r="26" spans="1:119" s="185" customFormat="1" ht="18.75" customHeight="1" x14ac:dyDescent="0.2">
      <c r="A26" s="186"/>
      <c r="B26" s="608"/>
      <c r="C26" s="609"/>
      <c r="D26" s="610"/>
      <c r="E26" s="518" t="s">
        <v>176</v>
      </c>
      <c r="F26" s="498"/>
      <c r="G26" s="498"/>
      <c r="H26" s="498"/>
      <c r="I26" s="498"/>
      <c r="J26" s="498"/>
      <c r="K26" s="499"/>
      <c r="L26" s="519">
        <v>1</v>
      </c>
      <c r="M26" s="520"/>
      <c r="N26" s="520"/>
      <c r="O26" s="520"/>
      <c r="P26" s="562"/>
      <c r="Q26" s="519">
        <v>6970</v>
      </c>
      <c r="R26" s="520"/>
      <c r="S26" s="520"/>
      <c r="T26" s="520"/>
      <c r="U26" s="520"/>
      <c r="V26" s="562"/>
      <c r="W26" s="621"/>
      <c r="X26" s="609"/>
      <c r="Y26" s="610"/>
      <c r="Z26" s="518" t="s">
        <v>177</v>
      </c>
      <c r="AA26" s="631"/>
      <c r="AB26" s="631"/>
      <c r="AC26" s="631"/>
      <c r="AD26" s="631"/>
      <c r="AE26" s="631"/>
      <c r="AF26" s="631"/>
      <c r="AG26" s="632"/>
      <c r="AH26" s="519">
        <v>17</v>
      </c>
      <c r="AI26" s="520"/>
      <c r="AJ26" s="520"/>
      <c r="AK26" s="520"/>
      <c r="AL26" s="562"/>
      <c r="AM26" s="519">
        <v>46138</v>
      </c>
      <c r="AN26" s="520"/>
      <c r="AO26" s="520"/>
      <c r="AP26" s="520"/>
      <c r="AQ26" s="520"/>
      <c r="AR26" s="562"/>
      <c r="AS26" s="519">
        <v>2714</v>
      </c>
      <c r="AT26" s="520"/>
      <c r="AU26" s="520"/>
      <c r="AV26" s="520"/>
      <c r="AW26" s="520"/>
      <c r="AX26" s="521"/>
      <c r="AY26" s="471" t="s">
        <v>178</v>
      </c>
      <c r="AZ26" s="472"/>
      <c r="BA26" s="472"/>
      <c r="BB26" s="472"/>
      <c r="BC26" s="472"/>
      <c r="BD26" s="472"/>
      <c r="BE26" s="472"/>
      <c r="BF26" s="472"/>
      <c r="BG26" s="472"/>
      <c r="BH26" s="472"/>
      <c r="BI26" s="472"/>
      <c r="BJ26" s="472"/>
      <c r="BK26" s="472"/>
      <c r="BL26" s="472"/>
      <c r="BM26" s="473"/>
      <c r="BN26" s="468">
        <v>1493211</v>
      </c>
      <c r="BO26" s="469"/>
      <c r="BP26" s="469"/>
      <c r="BQ26" s="469"/>
      <c r="BR26" s="469"/>
      <c r="BS26" s="469"/>
      <c r="BT26" s="469"/>
      <c r="BU26" s="470"/>
      <c r="BV26" s="468">
        <v>675404</v>
      </c>
      <c r="BW26" s="469"/>
      <c r="BX26" s="469"/>
      <c r="BY26" s="469"/>
      <c r="BZ26" s="469"/>
      <c r="CA26" s="469"/>
      <c r="CB26" s="469"/>
      <c r="CC26" s="470"/>
      <c r="CD26" s="200"/>
      <c r="CE26" s="578"/>
      <c r="CF26" s="578"/>
      <c r="CG26" s="578"/>
      <c r="CH26" s="578"/>
      <c r="CI26" s="578"/>
      <c r="CJ26" s="578"/>
      <c r="CK26" s="578"/>
      <c r="CL26" s="578"/>
      <c r="CM26" s="578"/>
      <c r="CN26" s="578"/>
      <c r="CO26" s="578"/>
      <c r="CP26" s="578"/>
      <c r="CQ26" s="578"/>
      <c r="CR26" s="578"/>
      <c r="CS26" s="579"/>
      <c r="CT26" s="465"/>
      <c r="CU26" s="466"/>
      <c r="CV26" s="466"/>
      <c r="CW26" s="466"/>
      <c r="CX26" s="466"/>
      <c r="CY26" s="466"/>
      <c r="CZ26" s="466"/>
      <c r="DA26" s="467"/>
      <c r="DB26" s="465"/>
      <c r="DC26" s="466"/>
      <c r="DD26" s="466"/>
      <c r="DE26" s="466"/>
      <c r="DF26" s="466"/>
      <c r="DG26" s="466"/>
      <c r="DH26" s="466"/>
      <c r="DI26" s="467"/>
    </row>
    <row r="27" spans="1:119" ht="18.75" customHeight="1" thickBot="1" x14ac:dyDescent="0.25">
      <c r="A27" s="186"/>
      <c r="B27" s="608"/>
      <c r="C27" s="609"/>
      <c r="D27" s="610"/>
      <c r="E27" s="518" t="s">
        <v>179</v>
      </c>
      <c r="F27" s="498"/>
      <c r="G27" s="498"/>
      <c r="H27" s="498"/>
      <c r="I27" s="498"/>
      <c r="J27" s="498"/>
      <c r="K27" s="499"/>
      <c r="L27" s="519">
        <v>1</v>
      </c>
      <c r="M27" s="520"/>
      <c r="N27" s="520"/>
      <c r="O27" s="520"/>
      <c r="P27" s="562"/>
      <c r="Q27" s="519">
        <v>5320</v>
      </c>
      <c r="R27" s="520"/>
      <c r="S27" s="520"/>
      <c r="T27" s="520"/>
      <c r="U27" s="520"/>
      <c r="V27" s="562"/>
      <c r="W27" s="621"/>
      <c r="X27" s="609"/>
      <c r="Y27" s="610"/>
      <c r="Z27" s="518" t="s">
        <v>180</v>
      </c>
      <c r="AA27" s="498"/>
      <c r="AB27" s="498"/>
      <c r="AC27" s="498"/>
      <c r="AD27" s="498"/>
      <c r="AE27" s="498"/>
      <c r="AF27" s="498"/>
      <c r="AG27" s="499"/>
      <c r="AH27" s="519">
        <v>16</v>
      </c>
      <c r="AI27" s="520"/>
      <c r="AJ27" s="520"/>
      <c r="AK27" s="520"/>
      <c r="AL27" s="562"/>
      <c r="AM27" s="519">
        <v>49572</v>
      </c>
      <c r="AN27" s="520"/>
      <c r="AO27" s="520"/>
      <c r="AP27" s="520"/>
      <c r="AQ27" s="520"/>
      <c r="AR27" s="562"/>
      <c r="AS27" s="519">
        <v>3098</v>
      </c>
      <c r="AT27" s="520"/>
      <c r="AU27" s="520"/>
      <c r="AV27" s="520"/>
      <c r="AW27" s="520"/>
      <c r="AX27" s="521"/>
      <c r="AY27" s="563" t="s">
        <v>181</v>
      </c>
      <c r="AZ27" s="564"/>
      <c r="BA27" s="564"/>
      <c r="BB27" s="564"/>
      <c r="BC27" s="564"/>
      <c r="BD27" s="564"/>
      <c r="BE27" s="564"/>
      <c r="BF27" s="564"/>
      <c r="BG27" s="564"/>
      <c r="BH27" s="564"/>
      <c r="BI27" s="564"/>
      <c r="BJ27" s="564"/>
      <c r="BK27" s="564"/>
      <c r="BL27" s="564"/>
      <c r="BM27" s="565"/>
      <c r="BN27" s="644" t="s">
        <v>127</v>
      </c>
      <c r="BO27" s="645"/>
      <c r="BP27" s="645"/>
      <c r="BQ27" s="645"/>
      <c r="BR27" s="645"/>
      <c r="BS27" s="645"/>
      <c r="BT27" s="645"/>
      <c r="BU27" s="646"/>
      <c r="BV27" s="644" t="s">
        <v>136</v>
      </c>
      <c r="BW27" s="645"/>
      <c r="BX27" s="645"/>
      <c r="BY27" s="645"/>
      <c r="BZ27" s="645"/>
      <c r="CA27" s="645"/>
      <c r="CB27" s="645"/>
      <c r="CC27" s="646"/>
      <c r="CD27" s="202"/>
      <c r="CE27" s="578"/>
      <c r="CF27" s="578"/>
      <c r="CG27" s="578"/>
      <c r="CH27" s="578"/>
      <c r="CI27" s="578"/>
      <c r="CJ27" s="578"/>
      <c r="CK27" s="578"/>
      <c r="CL27" s="578"/>
      <c r="CM27" s="578"/>
      <c r="CN27" s="578"/>
      <c r="CO27" s="578"/>
      <c r="CP27" s="578"/>
      <c r="CQ27" s="578"/>
      <c r="CR27" s="578"/>
      <c r="CS27" s="579"/>
      <c r="CT27" s="465"/>
      <c r="CU27" s="466"/>
      <c r="CV27" s="466"/>
      <c r="CW27" s="466"/>
      <c r="CX27" s="466"/>
      <c r="CY27" s="466"/>
      <c r="CZ27" s="466"/>
      <c r="DA27" s="467"/>
      <c r="DB27" s="465"/>
      <c r="DC27" s="466"/>
      <c r="DD27" s="466"/>
      <c r="DE27" s="466"/>
      <c r="DF27" s="466"/>
      <c r="DG27" s="466"/>
      <c r="DH27" s="466"/>
      <c r="DI27" s="467"/>
      <c r="DJ27" s="185"/>
      <c r="DK27" s="185"/>
      <c r="DL27" s="185"/>
      <c r="DM27" s="185"/>
      <c r="DN27" s="185"/>
      <c r="DO27" s="185"/>
    </row>
    <row r="28" spans="1:119" ht="18.75" customHeight="1" x14ac:dyDescent="0.2">
      <c r="A28" s="186"/>
      <c r="B28" s="608"/>
      <c r="C28" s="609"/>
      <c r="D28" s="610"/>
      <c r="E28" s="518" t="s">
        <v>182</v>
      </c>
      <c r="F28" s="498"/>
      <c r="G28" s="498"/>
      <c r="H28" s="498"/>
      <c r="I28" s="498"/>
      <c r="J28" s="498"/>
      <c r="K28" s="499"/>
      <c r="L28" s="519">
        <v>1</v>
      </c>
      <c r="M28" s="520"/>
      <c r="N28" s="520"/>
      <c r="O28" s="520"/>
      <c r="P28" s="562"/>
      <c r="Q28" s="519">
        <v>4890</v>
      </c>
      <c r="R28" s="520"/>
      <c r="S28" s="520"/>
      <c r="T28" s="520"/>
      <c r="U28" s="520"/>
      <c r="V28" s="562"/>
      <c r="W28" s="621"/>
      <c r="X28" s="609"/>
      <c r="Y28" s="610"/>
      <c r="Z28" s="518" t="s">
        <v>183</v>
      </c>
      <c r="AA28" s="498"/>
      <c r="AB28" s="498"/>
      <c r="AC28" s="498"/>
      <c r="AD28" s="498"/>
      <c r="AE28" s="498"/>
      <c r="AF28" s="498"/>
      <c r="AG28" s="499"/>
      <c r="AH28" s="519" t="s">
        <v>127</v>
      </c>
      <c r="AI28" s="520"/>
      <c r="AJ28" s="520"/>
      <c r="AK28" s="520"/>
      <c r="AL28" s="562"/>
      <c r="AM28" s="519" t="s">
        <v>127</v>
      </c>
      <c r="AN28" s="520"/>
      <c r="AO28" s="520"/>
      <c r="AP28" s="520"/>
      <c r="AQ28" s="520"/>
      <c r="AR28" s="562"/>
      <c r="AS28" s="519" t="s">
        <v>127</v>
      </c>
      <c r="AT28" s="520"/>
      <c r="AU28" s="520"/>
      <c r="AV28" s="520"/>
      <c r="AW28" s="520"/>
      <c r="AX28" s="521"/>
      <c r="AY28" s="647" t="s">
        <v>184</v>
      </c>
      <c r="AZ28" s="648"/>
      <c r="BA28" s="648"/>
      <c r="BB28" s="649"/>
      <c r="BC28" s="428" t="s">
        <v>48</v>
      </c>
      <c r="BD28" s="429"/>
      <c r="BE28" s="429"/>
      <c r="BF28" s="429"/>
      <c r="BG28" s="429"/>
      <c r="BH28" s="429"/>
      <c r="BI28" s="429"/>
      <c r="BJ28" s="429"/>
      <c r="BK28" s="429"/>
      <c r="BL28" s="429"/>
      <c r="BM28" s="430"/>
      <c r="BN28" s="431">
        <v>4557800</v>
      </c>
      <c r="BO28" s="432"/>
      <c r="BP28" s="432"/>
      <c r="BQ28" s="432"/>
      <c r="BR28" s="432"/>
      <c r="BS28" s="432"/>
      <c r="BT28" s="432"/>
      <c r="BU28" s="433"/>
      <c r="BV28" s="431">
        <v>4026800</v>
      </c>
      <c r="BW28" s="432"/>
      <c r="BX28" s="432"/>
      <c r="BY28" s="432"/>
      <c r="BZ28" s="432"/>
      <c r="CA28" s="432"/>
      <c r="CB28" s="432"/>
      <c r="CC28" s="433"/>
      <c r="CD28" s="200"/>
      <c r="CE28" s="578"/>
      <c r="CF28" s="578"/>
      <c r="CG28" s="578"/>
      <c r="CH28" s="578"/>
      <c r="CI28" s="578"/>
      <c r="CJ28" s="578"/>
      <c r="CK28" s="578"/>
      <c r="CL28" s="578"/>
      <c r="CM28" s="578"/>
      <c r="CN28" s="578"/>
      <c r="CO28" s="578"/>
      <c r="CP28" s="578"/>
      <c r="CQ28" s="578"/>
      <c r="CR28" s="578"/>
      <c r="CS28" s="579"/>
      <c r="CT28" s="465"/>
      <c r="CU28" s="466"/>
      <c r="CV28" s="466"/>
      <c r="CW28" s="466"/>
      <c r="CX28" s="466"/>
      <c r="CY28" s="466"/>
      <c r="CZ28" s="466"/>
      <c r="DA28" s="467"/>
      <c r="DB28" s="465"/>
      <c r="DC28" s="466"/>
      <c r="DD28" s="466"/>
      <c r="DE28" s="466"/>
      <c r="DF28" s="466"/>
      <c r="DG28" s="466"/>
      <c r="DH28" s="466"/>
      <c r="DI28" s="467"/>
      <c r="DJ28" s="185"/>
      <c r="DK28" s="185"/>
      <c r="DL28" s="185"/>
      <c r="DM28" s="185"/>
      <c r="DN28" s="185"/>
      <c r="DO28" s="185"/>
    </row>
    <row r="29" spans="1:119" ht="18.75" customHeight="1" x14ac:dyDescent="0.2">
      <c r="A29" s="186"/>
      <c r="B29" s="608"/>
      <c r="C29" s="609"/>
      <c r="D29" s="610"/>
      <c r="E29" s="518" t="s">
        <v>185</v>
      </c>
      <c r="F29" s="498"/>
      <c r="G29" s="498"/>
      <c r="H29" s="498"/>
      <c r="I29" s="498"/>
      <c r="J29" s="498"/>
      <c r="K29" s="499"/>
      <c r="L29" s="519">
        <v>18</v>
      </c>
      <c r="M29" s="520"/>
      <c r="N29" s="520"/>
      <c r="O29" s="520"/>
      <c r="P29" s="562"/>
      <c r="Q29" s="519">
        <v>4570</v>
      </c>
      <c r="R29" s="520"/>
      <c r="S29" s="520"/>
      <c r="T29" s="520"/>
      <c r="U29" s="520"/>
      <c r="V29" s="562"/>
      <c r="W29" s="622"/>
      <c r="X29" s="623"/>
      <c r="Y29" s="624"/>
      <c r="Z29" s="518" t="s">
        <v>186</v>
      </c>
      <c r="AA29" s="498"/>
      <c r="AB29" s="498"/>
      <c r="AC29" s="498"/>
      <c r="AD29" s="498"/>
      <c r="AE29" s="498"/>
      <c r="AF29" s="498"/>
      <c r="AG29" s="499"/>
      <c r="AH29" s="519">
        <v>682</v>
      </c>
      <c r="AI29" s="520"/>
      <c r="AJ29" s="520"/>
      <c r="AK29" s="520"/>
      <c r="AL29" s="562"/>
      <c r="AM29" s="519">
        <v>2024262</v>
      </c>
      <c r="AN29" s="520"/>
      <c r="AO29" s="520"/>
      <c r="AP29" s="520"/>
      <c r="AQ29" s="520"/>
      <c r="AR29" s="562"/>
      <c r="AS29" s="519">
        <v>2968</v>
      </c>
      <c r="AT29" s="520"/>
      <c r="AU29" s="520"/>
      <c r="AV29" s="520"/>
      <c r="AW29" s="520"/>
      <c r="AX29" s="521"/>
      <c r="AY29" s="650"/>
      <c r="AZ29" s="651"/>
      <c r="BA29" s="651"/>
      <c r="BB29" s="652"/>
      <c r="BC29" s="502" t="s">
        <v>187</v>
      </c>
      <c r="BD29" s="503"/>
      <c r="BE29" s="503"/>
      <c r="BF29" s="503"/>
      <c r="BG29" s="503"/>
      <c r="BH29" s="503"/>
      <c r="BI29" s="503"/>
      <c r="BJ29" s="503"/>
      <c r="BK29" s="503"/>
      <c r="BL29" s="503"/>
      <c r="BM29" s="504"/>
      <c r="BN29" s="468">
        <v>274700</v>
      </c>
      <c r="BO29" s="469"/>
      <c r="BP29" s="469"/>
      <c r="BQ29" s="469"/>
      <c r="BR29" s="469"/>
      <c r="BS29" s="469"/>
      <c r="BT29" s="469"/>
      <c r="BU29" s="470"/>
      <c r="BV29" s="468">
        <v>274000</v>
      </c>
      <c r="BW29" s="469"/>
      <c r="BX29" s="469"/>
      <c r="BY29" s="469"/>
      <c r="BZ29" s="469"/>
      <c r="CA29" s="469"/>
      <c r="CB29" s="469"/>
      <c r="CC29" s="470"/>
      <c r="CD29" s="202"/>
      <c r="CE29" s="578"/>
      <c r="CF29" s="578"/>
      <c r="CG29" s="578"/>
      <c r="CH29" s="578"/>
      <c r="CI29" s="578"/>
      <c r="CJ29" s="578"/>
      <c r="CK29" s="578"/>
      <c r="CL29" s="578"/>
      <c r="CM29" s="578"/>
      <c r="CN29" s="578"/>
      <c r="CO29" s="578"/>
      <c r="CP29" s="578"/>
      <c r="CQ29" s="578"/>
      <c r="CR29" s="578"/>
      <c r="CS29" s="579"/>
      <c r="CT29" s="465"/>
      <c r="CU29" s="466"/>
      <c r="CV29" s="466"/>
      <c r="CW29" s="466"/>
      <c r="CX29" s="466"/>
      <c r="CY29" s="466"/>
      <c r="CZ29" s="466"/>
      <c r="DA29" s="467"/>
      <c r="DB29" s="465"/>
      <c r="DC29" s="466"/>
      <c r="DD29" s="466"/>
      <c r="DE29" s="466"/>
      <c r="DF29" s="466"/>
      <c r="DG29" s="466"/>
      <c r="DH29" s="466"/>
      <c r="DI29" s="467"/>
      <c r="DJ29" s="185"/>
      <c r="DK29" s="185"/>
      <c r="DL29" s="185"/>
      <c r="DM29" s="185"/>
      <c r="DN29" s="185"/>
      <c r="DO29" s="185"/>
    </row>
    <row r="30" spans="1:119" ht="18.75" customHeight="1" thickBot="1" x14ac:dyDescent="0.25">
      <c r="A30" s="186"/>
      <c r="B30" s="611"/>
      <c r="C30" s="612"/>
      <c r="D30" s="613"/>
      <c r="E30" s="522"/>
      <c r="F30" s="523"/>
      <c r="G30" s="523"/>
      <c r="H30" s="523"/>
      <c r="I30" s="523"/>
      <c r="J30" s="523"/>
      <c r="K30" s="524"/>
      <c r="L30" s="625"/>
      <c r="M30" s="626"/>
      <c r="N30" s="626"/>
      <c r="O30" s="626"/>
      <c r="P30" s="627"/>
      <c r="Q30" s="625"/>
      <c r="R30" s="626"/>
      <c r="S30" s="626"/>
      <c r="T30" s="626"/>
      <c r="U30" s="626"/>
      <c r="V30" s="627"/>
      <c r="W30" s="628" t="s">
        <v>188</v>
      </c>
      <c r="X30" s="629"/>
      <c r="Y30" s="629"/>
      <c r="Z30" s="629"/>
      <c r="AA30" s="629"/>
      <c r="AB30" s="629"/>
      <c r="AC30" s="629"/>
      <c r="AD30" s="629"/>
      <c r="AE30" s="629"/>
      <c r="AF30" s="629"/>
      <c r="AG30" s="630"/>
      <c r="AH30" s="587">
        <v>101.2</v>
      </c>
      <c r="AI30" s="588"/>
      <c r="AJ30" s="588"/>
      <c r="AK30" s="588"/>
      <c r="AL30" s="588"/>
      <c r="AM30" s="588"/>
      <c r="AN30" s="588"/>
      <c r="AO30" s="588"/>
      <c r="AP30" s="588"/>
      <c r="AQ30" s="588"/>
      <c r="AR30" s="588"/>
      <c r="AS30" s="588"/>
      <c r="AT30" s="588"/>
      <c r="AU30" s="588"/>
      <c r="AV30" s="588"/>
      <c r="AW30" s="588"/>
      <c r="AX30" s="590"/>
      <c r="AY30" s="653"/>
      <c r="AZ30" s="654"/>
      <c r="BA30" s="654"/>
      <c r="BB30" s="655"/>
      <c r="BC30" s="641" t="s">
        <v>50</v>
      </c>
      <c r="BD30" s="642"/>
      <c r="BE30" s="642"/>
      <c r="BF30" s="642"/>
      <c r="BG30" s="642"/>
      <c r="BH30" s="642"/>
      <c r="BI30" s="642"/>
      <c r="BJ30" s="642"/>
      <c r="BK30" s="642"/>
      <c r="BL30" s="642"/>
      <c r="BM30" s="643"/>
      <c r="BN30" s="644">
        <v>8620914</v>
      </c>
      <c r="BO30" s="645"/>
      <c r="BP30" s="645"/>
      <c r="BQ30" s="645"/>
      <c r="BR30" s="645"/>
      <c r="BS30" s="645"/>
      <c r="BT30" s="645"/>
      <c r="BU30" s="646"/>
      <c r="BV30" s="644">
        <v>5827470</v>
      </c>
      <c r="BW30" s="645"/>
      <c r="BX30" s="645"/>
      <c r="BY30" s="645"/>
      <c r="BZ30" s="645"/>
      <c r="CA30" s="645"/>
      <c r="CB30" s="645"/>
      <c r="CC30" s="646"/>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2" t="s">
        <v>195</v>
      </c>
      <c r="D33" s="492"/>
      <c r="E33" s="457" t="s">
        <v>196</v>
      </c>
      <c r="F33" s="457"/>
      <c r="G33" s="457"/>
      <c r="H33" s="457"/>
      <c r="I33" s="457"/>
      <c r="J33" s="457"/>
      <c r="K33" s="457"/>
      <c r="L33" s="457"/>
      <c r="M33" s="457"/>
      <c r="N33" s="457"/>
      <c r="O33" s="457"/>
      <c r="P33" s="457"/>
      <c r="Q33" s="457"/>
      <c r="R33" s="457"/>
      <c r="S33" s="457"/>
      <c r="T33" s="215"/>
      <c r="U33" s="492" t="s">
        <v>195</v>
      </c>
      <c r="V33" s="492"/>
      <c r="W33" s="457" t="s">
        <v>197</v>
      </c>
      <c r="X33" s="457"/>
      <c r="Y33" s="457"/>
      <c r="Z33" s="457"/>
      <c r="AA33" s="457"/>
      <c r="AB33" s="457"/>
      <c r="AC33" s="457"/>
      <c r="AD33" s="457"/>
      <c r="AE33" s="457"/>
      <c r="AF33" s="457"/>
      <c r="AG33" s="457"/>
      <c r="AH33" s="457"/>
      <c r="AI33" s="457"/>
      <c r="AJ33" s="457"/>
      <c r="AK33" s="457"/>
      <c r="AL33" s="215"/>
      <c r="AM33" s="492" t="s">
        <v>195</v>
      </c>
      <c r="AN33" s="492"/>
      <c r="AO33" s="457" t="s">
        <v>198</v>
      </c>
      <c r="AP33" s="457"/>
      <c r="AQ33" s="457"/>
      <c r="AR33" s="457"/>
      <c r="AS33" s="457"/>
      <c r="AT33" s="457"/>
      <c r="AU33" s="457"/>
      <c r="AV33" s="457"/>
      <c r="AW33" s="457"/>
      <c r="AX33" s="457"/>
      <c r="AY33" s="457"/>
      <c r="AZ33" s="457"/>
      <c r="BA33" s="457"/>
      <c r="BB33" s="457"/>
      <c r="BC33" s="457"/>
      <c r="BD33" s="216"/>
      <c r="BE33" s="457" t="s">
        <v>199</v>
      </c>
      <c r="BF33" s="457"/>
      <c r="BG33" s="457" t="s">
        <v>200</v>
      </c>
      <c r="BH33" s="457"/>
      <c r="BI33" s="457"/>
      <c r="BJ33" s="457"/>
      <c r="BK33" s="457"/>
      <c r="BL33" s="457"/>
      <c r="BM33" s="457"/>
      <c r="BN33" s="457"/>
      <c r="BO33" s="457"/>
      <c r="BP33" s="457"/>
      <c r="BQ33" s="457"/>
      <c r="BR33" s="457"/>
      <c r="BS33" s="457"/>
      <c r="BT33" s="457"/>
      <c r="BU33" s="457"/>
      <c r="BV33" s="216"/>
      <c r="BW33" s="492" t="s">
        <v>199</v>
      </c>
      <c r="BX33" s="492"/>
      <c r="BY33" s="457" t="s">
        <v>201</v>
      </c>
      <c r="BZ33" s="457"/>
      <c r="CA33" s="457"/>
      <c r="CB33" s="457"/>
      <c r="CC33" s="457"/>
      <c r="CD33" s="457"/>
      <c r="CE33" s="457"/>
      <c r="CF33" s="457"/>
      <c r="CG33" s="457"/>
      <c r="CH33" s="457"/>
      <c r="CI33" s="457"/>
      <c r="CJ33" s="457"/>
      <c r="CK33" s="457"/>
      <c r="CL33" s="457"/>
      <c r="CM33" s="457"/>
      <c r="CN33" s="215"/>
      <c r="CO33" s="492" t="s">
        <v>202</v>
      </c>
      <c r="CP33" s="492"/>
      <c r="CQ33" s="457" t="s">
        <v>203</v>
      </c>
      <c r="CR33" s="457"/>
      <c r="CS33" s="457"/>
      <c r="CT33" s="457"/>
      <c r="CU33" s="457"/>
      <c r="CV33" s="457"/>
      <c r="CW33" s="457"/>
      <c r="CX33" s="457"/>
      <c r="CY33" s="457"/>
      <c r="CZ33" s="457"/>
      <c r="DA33" s="457"/>
      <c r="DB33" s="457"/>
      <c r="DC33" s="457"/>
      <c r="DD33" s="457"/>
      <c r="DE33" s="457"/>
      <c r="DF33" s="215"/>
      <c r="DG33" s="656" t="s">
        <v>204</v>
      </c>
      <c r="DH33" s="656"/>
      <c r="DI33" s="217"/>
      <c r="DJ33" s="185"/>
      <c r="DK33" s="185"/>
      <c r="DL33" s="185"/>
      <c r="DM33" s="185"/>
      <c r="DN33" s="185"/>
      <c r="DO33" s="185"/>
    </row>
    <row r="34" spans="1:119" ht="32.25" customHeight="1" x14ac:dyDescent="0.2">
      <c r="A34" s="186"/>
      <c r="B34" s="212"/>
      <c r="C34" s="657">
        <f>IF(E34="","",1)</f>
        <v>1</v>
      </c>
      <c r="D34" s="657"/>
      <c r="E34" s="658" t="str">
        <f>IF('各会計、関係団体の財政状況及び健全化判断比率'!B7="","",'各会計、関係団体の財政状況及び健全化判断比率'!B7)</f>
        <v>一般会計</v>
      </c>
      <c r="F34" s="658"/>
      <c r="G34" s="658"/>
      <c r="H34" s="658"/>
      <c r="I34" s="658"/>
      <c r="J34" s="658"/>
      <c r="K34" s="658"/>
      <c r="L34" s="658"/>
      <c r="M34" s="658"/>
      <c r="N34" s="658"/>
      <c r="O34" s="658"/>
      <c r="P34" s="658"/>
      <c r="Q34" s="658"/>
      <c r="R34" s="658"/>
      <c r="S34" s="658"/>
      <c r="T34" s="213"/>
      <c r="U34" s="657">
        <f>IF(W34="","",MAX(C34:D43)+1)</f>
        <v>4</v>
      </c>
      <c r="V34" s="657"/>
      <c r="W34" s="658" t="str">
        <f>IF('各会計、関係団体の財政状況及び健全化判断比率'!B28="","",'各会計、関係団体の財政状況及び健全化判断比率'!B28)</f>
        <v>国民健康保険事業特別会計</v>
      </c>
      <c r="X34" s="658"/>
      <c r="Y34" s="658"/>
      <c r="Z34" s="658"/>
      <c r="AA34" s="658"/>
      <c r="AB34" s="658"/>
      <c r="AC34" s="658"/>
      <c r="AD34" s="658"/>
      <c r="AE34" s="658"/>
      <c r="AF34" s="658"/>
      <c r="AG34" s="658"/>
      <c r="AH34" s="658"/>
      <c r="AI34" s="658"/>
      <c r="AJ34" s="658"/>
      <c r="AK34" s="658"/>
      <c r="AL34" s="213"/>
      <c r="AM34" s="657">
        <f>IF(AO34="","",MAX(C34:D43,U34:V43)+1)</f>
        <v>6</v>
      </c>
      <c r="AN34" s="657"/>
      <c r="AO34" s="658" t="str">
        <f>IF('各会計、関係団体の財政状況及び健全化判断比率'!B30="","",'各会計、関係団体の財政状況及び健全化判断比率'!B30)</f>
        <v>水道事業会計</v>
      </c>
      <c r="AP34" s="658"/>
      <c r="AQ34" s="658"/>
      <c r="AR34" s="658"/>
      <c r="AS34" s="658"/>
      <c r="AT34" s="658"/>
      <c r="AU34" s="658"/>
      <c r="AV34" s="658"/>
      <c r="AW34" s="658"/>
      <c r="AX34" s="658"/>
      <c r="AY34" s="658"/>
      <c r="AZ34" s="658"/>
      <c r="BA34" s="658"/>
      <c r="BB34" s="658"/>
      <c r="BC34" s="658"/>
      <c r="BD34" s="213"/>
      <c r="BE34" s="657">
        <f>IF(BG34="","",MAX(C34:D43,U34:V43,AM34:AN43)+1)</f>
        <v>10</v>
      </c>
      <c r="BF34" s="657"/>
      <c r="BG34" s="658" t="str">
        <f>IF('各会計、関係団体の財政状況及び健全化判断比率'!B34="","",'各会計、関係団体の財政状況及び健全化判断比率'!B34)</f>
        <v>企業用地造成事業特別会計</v>
      </c>
      <c r="BH34" s="658"/>
      <c r="BI34" s="658"/>
      <c r="BJ34" s="658"/>
      <c r="BK34" s="658"/>
      <c r="BL34" s="658"/>
      <c r="BM34" s="658"/>
      <c r="BN34" s="658"/>
      <c r="BO34" s="658"/>
      <c r="BP34" s="658"/>
      <c r="BQ34" s="658"/>
      <c r="BR34" s="658"/>
      <c r="BS34" s="658"/>
      <c r="BT34" s="658"/>
      <c r="BU34" s="658"/>
      <c r="BV34" s="213"/>
      <c r="BW34" s="657">
        <f>IF(BY34="","",MAX(C34:D43,U34:V43,AM34:AN43,BE34:BF43)+1)</f>
        <v>11</v>
      </c>
      <c r="BX34" s="657"/>
      <c r="BY34" s="658" t="str">
        <f>IF('各会計、関係団体の財政状況及び健全化判断比率'!B68="","",'各会計、関係団体の財政状況及び健全化判断比率'!B68)</f>
        <v>蒲郡市幸田町衛生組合</v>
      </c>
      <c r="BZ34" s="658"/>
      <c r="CA34" s="658"/>
      <c r="CB34" s="658"/>
      <c r="CC34" s="658"/>
      <c r="CD34" s="658"/>
      <c r="CE34" s="658"/>
      <c r="CF34" s="658"/>
      <c r="CG34" s="658"/>
      <c r="CH34" s="658"/>
      <c r="CI34" s="658"/>
      <c r="CJ34" s="658"/>
      <c r="CK34" s="658"/>
      <c r="CL34" s="658"/>
      <c r="CM34" s="658"/>
      <c r="CN34" s="213"/>
      <c r="CO34" s="657">
        <f>IF(CQ34="","",MAX(C34:D43,U34:V43,AM34:AN43,BE34:BF43,BW34:BX43)+1)</f>
        <v>16</v>
      </c>
      <c r="CP34" s="657"/>
      <c r="CQ34" s="658" t="str">
        <f>IF('各会計、関係団体の財政状況及び健全化判断比率'!BS7="","",'各会計、関係団体の財政状況及び健全化判断比率'!BS7)</f>
        <v>蒲郡交通安全事業会</v>
      </c>
      <c r="CR34" s="658"/>
      <c r="CS34" s="658"/>
      <c r="CT34" s="658"/>
      <c r="CU34" s="658"/>
      <c r="CV34" s="658"/>
      <c r="CW34" s="658"/>
      <c r="CX34" s="658"/>
      <c r="CY34" s="658"/>
      <c r="CZ34" s="658"/>
      <c r="DA34" s="658"/>
      <c r="DB34" s="658"/>
      <c r="DC34" s="658"/>
      <c r="DD34" s="658"/>
      <c r="DE34" s="658"/>
      <c r="DF34" s="210"/>
      <c r="DG34" s="659" t="str">
        <f>IF('各会計、関係団体の財政状況及び健全化判断比率'!BR7="","",'各会計、関係団体の財政状況及び健全化判断比率'!BR7)</f>
        <v/>
      </c>
      <c r="DH34" s="659"/>
      <c r="DI34" s="217"/>
      <c r="DJ34" s="185"/>
      <c r="DK34" s="185"/>
      <c r="DL34" s="185"/>
      <c r="DM34" s="185"/>
      <c r="DN34" s="185"/>
      <c r="DO34" s="185"/>
    </row>
    <row r="35" spans="1:119" ht="32.25" customHeight="1" x14ac:dyDescent="0.2">
      <c r="A35" s="186"/>
      <c r="B35" s="212"/>
      <c r="C35" s="657">
        <f>IF(E35="","",C34+1)</f>
        <v>2</v>
      </c>
      <c r="D35" s="657"/>
      <c r="E35" s="658" t="str">
        <f>IF('各会計、関係団体の財政状況及び健全化判断比率'!B8="","",'各会計、関係団体の財政状況及び健全化判断比率'!B8)</f>
        <v>土地区画整理事業特別会計</v>
      </c>
      <c r="F35" s="658"/>
      <c r="G35" s="658"/>
      <c r="H35" s="658"/>
      <c r="I35" s="658"/>
      <c r="J35" s="658"/>
      <c r="K35" s="658"/>
      <c r="L35" s="658"/>
      <c r="M35" s="658"/>
      <c r="N35" s="658"/>
      <c r="O35" s="658"/>
      <c r="P35" s="658"/>
      <c r="Q35" s="658"/>
      <c r="R35" s="658"/>
      <c r="S35" s="658"/>
      <c r="T35" s="213"/>
      <c r="U35" s="657">
        <f>IF(W35="","",U34+1)</f>
        <v>5</v>
      </c>
      <c r="V35" s="657"/>
      <c r="W35" s="658" t="str">
        <f>IF('各会計、関係団体の財政状況及び健全化判断比率'!B29="","",'各会計、関係団体の財政状況及び健全化判断比率'!B29)</f>
        <v>後期高齢者医療事業特別会計</v>
      </c>
      <c r="X35" s="658"/>
      <c r="Y35" s="658"/>
      <c r="Z35" s="658"/>
      <c r="AA35" s="658"/>
      <c r="AB35" s="658"/>
      <c r="AC35" s="658"/>
      <c r="AD35" s="658"/>
      <c r="AE35" s="658"/>
      <c r="AF35" s="658"/>
      <c r="AG35" s="658"/>
      <c r="AH35" s="658"/>
      <c r="AI35" s="658"/>
      <c r="AJ35" s="658"/>
      <c r="AK35" s="658"/>
      <c r="AL35" s="213"/>
      <c r="AM35" s="657">
        <f t="shared" ref="AM35:AM43" si="0">IF(AO35="","",AM34+1)</f>
        <v>7</v>
      </c>
      <c r="AN35" s="657"/>
      <c r="AO35" s="658" t="str">
        <f>IF('各会計、関係団体の財政状況及び健全化判断比率'!B31="","",'各会計、関係団体の財政状況及び健全化判断比率'!B31)</f>
        <v>下水道事業会計</v>
      </c>
      <c r="AP35" s="658"/>
      <c r="AQ35" s="658"/>
      <c r="AR35" s="658"/>
      <c r="AS35" s="658"/>
      <c r="AT35" s="658"/>
      <c r="AU35" s="658"/>
      <c r="AV35" s="658"/>
      <c r="AW35" s="658"/>
      <c r="AX35" s="658"/>
      <c r="AY35" s="658"/>
      <c r="AZ35" s="658"/>
      <c r="BA35" s="658"/>
      <c r="BB35" s="658"/>
      <c r="BC35" s="658"/>
      <c r="BD35" s="213"/>
      <c r="BE35" s="657" t="str">
        <f t="shared" ref="BE35:BE43" si="1">IF(BG35="","",BE34+1)</f>
        <v/>
      </c>
      <c r="BF35" s="657"/>
      <c r="BG35" s="658"/>
      <c r="BH35" s="658"/>
      <c r="BI35" s="658"/>
      <c r="BJ35" s="658"/>
      <c r="BK35" s="658"/>
      <c r="BL35" s="658"/>
      <c r="BM35" s="658"/>
      <c r="BN35" s="658"/>
      <c r="BO35" s="658"/>
      <c r="BP35" s="658"/>
      <c r="BQ35" s="658"/>
      <c r="BR35" s="658"/>
      <c r="BS35" s="658"/>
      <c r="BT35" s="658"/>
      <c r="BU35" s="658"/>
      <c r="BV35" s="213"/>
      <c r="BW35" s="657">
        <f t="shared" ref="BW35:BW43" si="2">IF(BY35="","",BW34+1)</f>
        <v>12</v>
      </c>
      <c r="BX35" s="657"/>
      <c r="BY35" s="658" t="str">
        <f>IF('各会計、関係団体の財政状況及び健全化判断比率'!B69="","",'各会計、関係団体の財政状況及び健全化判断比率'!B69)</f>
        <v>愛知県後期高齢者医療広域連合（一般会計）</v>
      </c>
      <c r="BZ35" s="658"/>
      <c r="CA35" s="658"/>
      <c r="CB35" s="658"/>
      <c r="CC35" s="658"/>
      <c r="CD35" s="658"/>
      <c r="CE35" s="658"/>
      <c r="CF35" s="658"/>
      <c r="CG35" s="658"/>
      <c r="CH35" s="658"/>
      <c r="CI35" s="658"/>
      <c r="CJ35" s="658"/>
      <c r="CK35" s="658"/>
      <c r="CL35" s="658"/>
      <c r="CM35" s="658"/>
      <c r="CN35" s="213"/>
      <c r="CO35" s="657">
        <f t="shared" ref="CO35:CO43" si="3">IF(CQ35="","",CO34+1)</f>
        <v>17</v>
      </c>
      <c r="CP35" s="657"/>
      <c r="CQ35" s="658" t="str">
        <f>IF('各会計、関係団体の財政状況及び健全化判断比率'!BS8="","",'各会計、関係団体の財政状況及び健全化判断比率'!BS8)</f>
        <v>蒲郡港営施設</v>
      </c>
      <c r="CR35" s="658"/>
      <c r="CS35" s="658"/>
      <c r="CT35" s="658"/>
      <c r="CU35" s="658"/>
      <c r="CV35" s="658"/>
      <c r="CW35" s="658"/>
      <c r="CX35" s="658"/>
      <c r="CY35" s="658"/>
      <c r="CZ35" s="658"/>
      <c r="DA35" s="658"/>
      <c r="DB35" s="658"/>
      <c r="DC35" s="658"/>
      <c r="DD35" s="658"/>
      <c r="DE35" s="658"/>
      <c r="DF35" s="210"/>
      <c r="DG35" s="659" t="str">
        <f>IF('各会計、関係団体の財政状況及び健全化判断比率'!BR8="","",'各会計、関係団体の財政状況及び健全化判断比率'!BR8)</f>
        <v/>
      </c>
      <c r="DH35" s="659"/>
      <c r="DI35" s="217"/>
      <c r="DJ35" s="185"/>
      <c r="DK35" s="185"/>
      <c r="DL35" s="185"/>
      <c r="DM35" s="185"/>
      <c r="DN35" s="185"/>
      <c r="DO35" s="185"/>
    </row>
    <row r="36" spans="1:119" ht="32.25" customHeight="1" x14ac:dyDescent="0.2">
      <c r="A36" s="186"/>
      <c r="B36" s="212"/>
      <c r="C36" s="657">
        <f>IF(E36="","",C35+1)</f>
        <v>3</v>
      </c>
      <c r="D36" s="657"/>
      <c r="E36" s="658" t="str">
        <f>IF('各会計、関係団体の財政状況及び健全化判断比率'!B9="","",'各会計、関係団体の財政状況及び健全化判断比率'!B9)</f>
        <v>公共用地対策事業特別会計</v>
      </c>
      <c r="F36" s="658"/>
      <c r="G36" s="658"/>
      <c r="H36" s="658"/>
      <c r="I36" s="658"/>
      <c r="J36" s="658"/>
      <c r="K36" s="658"/>
      <c r="L36" s="658"/>
      <c r="M36" s="658"/>
      <c r="N36" s="658"/>
      <c r="O36" s="658"/>
      <c r="P36" s="658"/>
      <c r="Q36" s="658"/>
      <c r="R36" s="658"/>
      <c r="S36" s="658"/>
      <c r="T36" s="213"/>
      <c r="U36" s="657" t="str">
        <f t="shared" ref="U36:U43" si="4">IF(W36="","",U35+1)</f>
        <v/>
      </c>
      <c r="V36" s="657"/>
      <c r="W36" s="658"/>
      <c r="X36" s="658"/>
      <c r="Y36" s="658"/>
      <c r="Z36" s="658"/>
      <c r="AA36" s="658"/>
      <c r="AB36" s="658"/>
      <c r="AC36" s="658"/>
      <c r="AD36" s="658"/>
      <c r="AE36" s="658"/>
      <c r="AF36" s="658"/>
      <c r="AG36" s="658"/>
      <c r="AH36" s="658"/>
      <c r="AI36" s="658"/>
      <c r="AJ36" s="658"/>
      <c r="AK36" s="658"/>
      <c r="AL36" s="213"/>
      <c r="AM36" s="657">
        <f t="shared" si="0"/>
        <v>8</v>
      </c>
      <c r="AN36" s="657"/>
      <c r="AO36" s="658" t="str">
        <f>IF('各会計、関係団体の財政状況及び健全化判断比率'!B32="","",'各会計、関係団体の財政状況及び健全化判断比率'!B32)</f>
        <v>病院事業会計</v>
      </c>
      <c r="AP36" s="658"/>
      <c r="AQ36" s="658"/>
      <c r="AR36" s="658"/>
      <c r="AS36" s="658"/>
      <c r="AT36" s="658"/>
      <c r="AU36" s="658"/>
      <c r="AV36" s="658"/>
      <c r="AW36" s="658"/>
      <c r="AX36" s="658"/>
      <c r="AY36" s="658"/>
      <c r="AZ36" s="658"/>
      <c r="BA36" s="658"/>
      <c r="BB36" s="658"/>
      <c r="BC36" s="658"/>
      <c r="BD36" s="213"/>
      <c r="BE36" s="657" t="str">
        <f t="shared" si="1"/>
        <v/>
      </c>
      <c r="BF36" s="657"/>
      <c r="BG36" s="658"/>
      <c r="BH36" s="658"/>
      <c r="BI36" s="658"/>
      <c r="BJ36" s="658"/>
      <c r="BK36" s="658"/>
      <c r="BL36" s="658"/>
      <c r="BM36" s="658"/>
      <c r="BN36" s="658"/>
      <c r="BO36" s="658"/>
      <c r="BP36" s="658"/>
      <c r="BQ36" s="658"/>
      <c r="BR36" s="658"/>
      <c r="BS36" s="658"/>
      <c r="BT36" s="658"/>
      <c r="BU36" s="658"/>
      <c r="BV36" s="213"/>
      <c r="BW36" s="657">
        <f t="shared" si="2"/>
        <v>13</v>
      </c>
      <c r="BX36" s="657"/>
      <c r="BY36" s="658" t="str">
        <f>IF('各会計、関係団体の財政状況及び健全化判断比率'!B70="","",'各会計、関係団体の財政状況及び健全化判断比率'!B70)</f>
        <v>愛知県後期高齢者医療広域連合（後期高齢者医療特別会計）</v>
      </c>
      <c r="BZ36" s="658"/>
      <c r="CA36" s="658"/>
      <c r="CB36" s="658"/>
      <c r="CC36" s="658"/>
      <c r="CD36" s="658"/>
      <c r="CE36" s="658"/>
      <c r="CF36" s="658"/>
      <c r="CG36" s="658"/>
      <c r="CH36" s="658"/>
      <c r="CI36" s="658"/>
      <c r="CJ36" s="658"/>
      <c r="CK36" s="658"/>
      <c r="CL36" s="658"/>
      <c r="CM36" s="658"/>
      <c r="CN36" s="213"/>
      <c r="CO36" s="657">
        <f t="shared" si="3"/>
        <v>18</v>
      </c>
      <c r="CP36" s="657"/>
      <c r="CQ36" s="658" t="str">
        <f>IF('各会計、関係団体の財政状況及び健全化判断比率'!BS9="","",'各会計、関係団体の財政状況及び健全化判断比率'!BS9)</f>
        <v>蒲郡市土地開発公社</v>
      </c>
      <c r="CR36" s="658"/>
      <c r="CS36" s="658"/>
      <c r="CT36" s="658"/>
      <c r="CU36" s="658"/>
      <c r="CV36" s="658"/>
      <c r="CW36" s="658"/>
      <c r="CX36" s="658"/>
      <c r="CY36" s="658"/>
      <c r="CZ36" s="658"/>
      <c r="DA36" s="658"/>
      <c r="DB36" s="658"/>
      <c r="DC36" s="658"/>
      <c r="DD36" s="658"/>
      <c r="DE36" s="658"/>
      <c r="DF36" s="210"/>
      <c r="DG36" s="659" t="str">
        <f>IF('各会計、関係団体の財政状況及び健全化判断比率'!BR9="","",'各会計、関係団体の財政状況及び健全化判断比率'!BR9)</f>
        <v/>
      </c>
      <c r="DH36" s="659"/>
      <c r="DI36" s="217"/>
      <c r="DJ36" s="185"/>
      <c r="DK36" s="185"/>
      <c r="DL36" s="185"/>
      <c r="DM36" s="185"/>
      <c r="DN36" s="185"/>
      <c r="DO36" s="185"/>
    </row>
    <row r="37" spans="1:119" ht="32.25" customHeight="1" x14ac:dyDescent="0.2">
      <c r="A37" s="186"/>
      <c r="B37" s="212"/>
      <c r="C37" s="657" t="str">
        <f>IF(E37="","",C36+1)</f>
        <v/>
      </c>
      <c r="D37" s="657"/>
      <c r="E37" s="658" t="str">
        <f>IF('各会計、関係団体の財政状況及び健全化判断比率'!B10="","",'各会計、関係団体の財政状況及び健全化判断比率'!B10)</f>
        <v/>
      </c>
      <c r="F37" s="658"/>
      <c r="G37" s="658"/>
      <c r="H37" s="658"/>
      <c r="I37" s="658"/>
      <c r="J37" s="658"/>
      <c r="K37" s="658"/>
      <c r="L37" s="658"/>
      <c r="M37" s="658"/>
      <c r="N37" s="658"/>
      <c r="O37" s="658"/>
      <c r="P37" s="658"/>
      <c r="Q37" s="658"/>
      <c r="R37" s="658"/>
      <c r="S37" s="658"/>
      <c r="T37" s="213"/>
      <c r="U37" s="657" t="str">
        <f t="shared" si="4"/>
        <v/>
      </c>
      <c r="V37" s="657"/>
      <c r="W37" s="658"/>
      <c r="X37" s="658"/>
      <c r="Y37" s="658"/>
      <c r="Z37" s="658"/>
      <c r="AA37" s="658"/>
      <c r="AB37" s="658"/>
      <c r="AC37" s="658"/>
      <c r="AD37" s="658"/>
      <c r="AE37" s="658"/>
      <c r="AF37" s="658"/>
      <c r="AG37" s="658"/>
      <c r="AH37" s="658"/>
      <c r="AI37" s="658"/>
      <c r="AJ37" s="658"/>
      <c r="AK37" s="658"/>
      <c r="AL37" s="213"/>
      <c r="AM37" s="657">
        <f t="shared" si="0"/>
        <v>9</v>
      </c>
      <c r="AN37" s="657"/>
      <c r="AO37" s="658" t="str">
        <f>IF('各会計、関係団体の財政状況及び健全化判断比率'!B33="","",'各会計、関係団体の財政状況及び健全化判断比率'!B33)</f>
        <v>モーターボート競走事業会計</v>
      </c>
      <c r="AP37" s="658"/>
      <c r="AQ37" s="658"/>
      <c r="AR37" s="658"/>
      <c r="AS37" s="658"/>
      <c r="AT37" s="658"/>
      <c r="AU37" s="658"/>
      <c r="AV37" s="658"/>
      <c r="AW37" s="658"/>
      <c r="AX37" s="658"/>
      <c r="AY37" s="658"/>
      <c r="AZ37" s="658"/>
      <c r="BA37" s="658"/>
      <c r="BB37" s="658"/>
      <c r="BC37" s="658"/>
      <c r="BD37" s="213"/>
      <c r="BE37" s="657" t="str">
        <f t="shared" si="1"/>
        <v/>
      </c>
      <c r="BF37" s="657"/>
      <c r="BG37" s="658"/>
      <c r="BH37" s="658"/>
      <c r="BI37" s="658"/>
      <c r="BJ37" s="658"/>
      <c r="BK37" s="658"/>
      <c r="BL37" s="658"/>
      <c r="BM37" s="658"/>
      <c r="BN37" s="658"/>
      <c r="BO37" s="658"/>
      <c r="BP37" s="658"/>
      <c r="BQ37" s="658"/>
      <c r="BR37" s="658"/>
      <c r="BS37" s="658"/>
      <c r="BT37" s="658"/>
      <c r="BU37" s="658"/>
      <c r="BV37" s="213"/>
      <c r="BW37" s="657">
        <f t="shared" si="2"/>
        <v>14</v>
      </c>
      <c r="BX37" s="657"/>
      <c r="BY37" s="658" t="str">
        <f>IF('各会計、関係団体の財政状況及び健全化判断比率'!B71="","",'各会計、関係団体の財政状況及び健全化判断比率'!B71)</f>
        <v>東三河広域連合（一般会計）</v>
      </c>
      <c r="BZ37" s="658"/>
      <c r="CA37" s="658"/>
      <c r="CB37" s="658"/>
      <c r="CC37" s="658"/>
      <c r="CD37" s="658"/>
      <c r="CE37" s="658"/>
      <c r="CF37" s="658"/>
      <c r="CG37" s="658"/>
      <c r="CH37" s="658"/>
      <c r="CI37" s="658"/>
      <c r="CJ37" s="658"/>
      <c r="CK37" s="658"/>
      <c r="CL37" s="658"/>
      <c r="CM37" s="658"/>
      <c r="CN37" s="213"/>
      <c r="CO37" s="657" t="str">
        <f t="shared" si="3"/>
        <v/>
      </c>
      <c r="CP37" s="657"/>
      <c r="CQ37" s="658" t="str">
        <f>IF('各会計、関係団体の財政状況及び健全化判断比率'!BS10="","",'各会計、関係団体の財政状況及び健全化判断比率'!BS10)</f>
        <v/>
      </c>
      <c r="CR37" s="658"/>
      <c r="CS37" s="658"/>
      <c r="CT37" s="658"/>
      <c r="CU37" s="658"/>
      <c r="CV37" s="658"/>
      <c r="CW37" s="658"/>
      <c r="CX37" s="658"/>
      <c r="CY37" s="658"/>
      <c r="CZ37" s="658"/>
      <c r="DA37" s="658"/>
      <c r="DB37" s="658"/>
      <c r="DC37" s="658"/>
      <c r="DD37" s="658"/>
      <c r="DE37" s="658"/>
      <c r="DF37" s="210"/>
      <c r="DG37" s="659" t="str">
        <f>IF('各会計、関係団体の財政状況及び健全化判断比率'!BR10="","",'各会計、関係団体の財政状況及び健全化判断比率'!BR10)</f>
        <v/>
      </c>
      <c r="DH37" s="659"/>
      <c r="DI37" s="217"/>
      <c r="DJ37" s="185"/>
      <c r="DK37" s="185"/>
      <c r="DL37" s="185"/>
      <c r="DM37" s="185"/>
      <c r="DN37" s="185"/>
      <c r="DO37" s="185"/>
    </row>
    <row r="38" spans="1:119" ht="32.25" customHeight="1" x14ac:dyDescent="0.2">
      <c r="A38" s="186"/>
      <c r="B38" s="212"/>
      <c r="C38" s="657" t="str">
        <f t="shared" ref="C38:C43" si="5">IF(E38="","",C37+1)</f>
        <v/>
      </c>
      <c r="D38" s="657"/>
      <c r="E38" s="658" t="str">
        <f>IF('各会計、関係団体の財政状況及び健全化判断比率'!B11="","",'各会計、関係団体の財政状況及び健全化判断比率'!B11)</f>
        <v/>
      </c>
      <c r="F38" s="658"/>
      <c r="G38" s="658"/>
      <c r="H38" s="658"/>
      <c r="I38" s="658"/>
      <c r="J38" s="658"/>
      <c r="K38" s="658"/>
      <c r="L38" s="658"/>
      <c r="M38" s="658"/>
      <c r="N38" s="658"/>
      <c r="O38" s="658"/>
      <c r="P38" s="658"/>
      <c r="Q38" s="658"/>
      <c r="R38" s="658"/>
      <c r="S38" s="658"/>
      <c r="T38" s="213"/>
      <c r="U38" s="657" t="str">
        <f t="shared" si="4"/>
        <v/>
      </c>
      <c r="V38" s="657"/>
      <c r="W38" s="658"/>
      <c r="X38" s="658"/>
      <c r="Y38" s="658"/>
      <c r="Z38" s="658"/>
      <c r="AA38" s="658"/>
      <c r="AB38" s="658"/>
      <c r="AC38" s="658"/>
      <c r="AD38" s="658"/>
      <c r="AE38" s="658"/>
      <c r="AF38" s="658"/>
      <c r="AG38" s="658"/>
      <c r="AH38" s="658"/>
      <c r="AI38" s="658"/>
      <c r="AJ38" s="658"/>
      <c r="AK38" s="658"/>
      <c r="AL38" s="213"/>
      <c r="AM38" s="657" t="str">
        <f t="shared" si="0"/>
        <v/>
      </c>
      <c r="AN38" s="657"/>
      <c r="AO38" s="658"/>
      <c r="AP38" s="658"/>
      <c r="AQ38" s="658"/>
      <c r="AR38" s="658"/>
      <c r="AS38" s="658"/>
      <c r="AT38" s="658"/>
      <c r="AU38" s="658"/>
      <c r="AV38" s="658"/>
      <c r="AW38" s="658"/>
      <c r="AX38" s="658"/>
      <c r="AY38" s="658"/>
      <c r="AZ38" s="658"/>
      <c r="BA38" s="658"/>
      <c r="BB38" s="658"/>
      <c r="BC38" s="658"/>
      <c r="BD38" s="213"/>
      <c r="BE38" s="657" t="str">
        <f t="shared" si="1"/>
        <v/>
      </c>
      <c r="BF38" s="657"/>
      <c r="BG38" s="658"/>
      <c r="BH38" s="658"/>
      <c r="BI38" s="658"/>
      <c r="BJ38" s="658"/>
      <c r="BK38" s="658"/>
      <c r="BL38" s="658"/>
      <c r="BM38" s="658"/>
      <c r="BN38" s="658"/>
      <c r="BO38" s="658"/>
      <c r="BP38" s="658"/>
      <c r="BQ38" s="658"/>
      <c r="BR38" s="658"/>
      <c r="BS38" s="658"/>
      <c r="BT38" s="658"/>
      <c r="BU38" s="658"/>
      <c r="BV38" s="213"/>
      <c r="BW38" s="657">
        <f t="shared" si="2"/>
        <v>15</v>
      </c>
      <c r="BX38" s="657"/>
      <c r="BY38" s="658" t="str">
        <f>IF('各会計、関係団体の財政状況及び健全化判断比率'!B72="","",'各会計、関係団体の財政状況及び健全化判断比率'!B72)</f>
        <v>東三河広域連合（介護保険特別会計）</v>
      </c>
      <c r="BZ38" s="658"/>
      <c r="CA38" s="658"/>
      <c r="CB38" s="658"/>
      <c r="CC38" s="658"/>
      <c r="CD38" s="658"/>
      <c r="CE38" s="658"/>
      <c r="CF38" s="658"/>
      <c r="CG38" s="658"/>
      <c r="CH38" s="658"/>
      <c r="CI38" s="658"/>
      <c r="CJ38" s="658"/>
      <c r="CK38" s="658"/>
      <c r="CL38" s="658"/>
      <c r="CM38" s="658"/>
      <c r="CN38" s="213"/>
      <c r="CO38" s="657" t="str">
        <f t="shared" si="3"/>
        <v/>
      </c>
      <c r="CP38" s="657"/>
      <c r="CQ38" s="658" t="str">
        <f>IF('各会計、関係団体の財政状況及び健全化判断比率'!BS11="","",'各会計、関係団体の財政状況及び健全化判断比率'!BS11)</f>
        <v/>
      </c>
      <c r="CR38" s="658"/>
      <c r="CS38" s="658"/>
      <c r="CT38" s="658"/>
      <c r="CU38" s="658"/>
      <c r="CV38" s="658"/>
      <c r="CW38" s="658"/>
      <c r="CX38" s="658"/>
      <c r="CY38" s="658"/>
      <c r="CZ38" s="658"/>
      <c r="DA38" s="658"/>
      <c r="DB38" s="658"/>
      <c r="DC38" s="658"/>
      <c r="DD38" s="658"/>
      <c r="DE38" s="658"/>
      <c r="DF38" s="210"/>
      <c r="DG38" s="659" t="str">
        <f>IF('各会計、関係団体の財政状況及び健全化判断比率'!BR11="","",'各会計、関係団体の財政状況及び健全化判断比率'!BR11)</f>
        <v/>
      </c>
      <c r="DH38" s="659"/>
      <c r="DI38" s="217"/>
      <c r="DJ38" s="185"/>
      <c r="DK38" s="185"/>
      <c r="DL38" s="185"/>
      <c r="DM38" s="185"/>
      <c r="DN38" s="185"/>
      <c r="DO38" s="185"/>
    </row>
    <row r="39" spans="1:119" ht="32.25" customHeight="1" x14ac:dyDescent="0.2">
      <c r="A39" s="186"/>
      <c r="B39" s="212"/>
      <c r="C39" s="657" t="str">
        <f t="shared" si="5"/>
        <v/>
      </c>
      <c r="D39" s="657"/>
      <c r="E39" s="658" t="str">
        <f>IF('各会計、関係団体の財政状況及び健全化判断比率'!B12="","",'各会計、関係団体の財政状況及び健全化判断比率'!B12)</f>
        <v/>
      </c>
      <c r="F39" s="658"/>
      <c r="G39" s="658"/>
      <c r="H39" s="658"/>
      <c r="I39" s="658"/>
      <c r="J39" s="658"/>
      <c r="K39" s="658"/>
      <c r="L39" s="658"/>
      <c r="M39" s="658"/>
      <c r="N39" s="658"/>
      <c r="O39" s="658"/>
      <c r="P39" s="658"/>
      <c r="Q39" s="658"/>
      <c r="R39" s="658"/>
      <c r="S39" s="658"/>
      <c r="T39" s="213"/>
      <c r="U39" s="657" t="str">
        <f t="shared" si="4"/>
        <v/>
      </c>
      <c r="V39" s="657"/>
      <c r="W39" s="658"/>
      <c r="X39" s="658"/>
      <c r="Y39" s="658"/>
      <c r="Z39" s="658"/>
      <c r="AA39" s="658"/>
      <c r="AB39" s="658"/>
      <c r="AC39" s="658"/>
      <c r="AD39" s="658"/>
      <c r="AE39" s="658"/>
      <c r="AF39" s="658"/>
      <c r="AG39" s="658"/>
      <c r="AH39" s="658"/>
      <c r="AI39" s="658"/>
      <c r="AJ39" s="658"/>
      <c r="AK39" s="658"/>
      <c r="AL39" s="213"/>
      <c r="AM39" s="657" t="str">
        <f t="shared" si="0"/>
        <v/>
      </c>
      <c r="AN39" s="657"/>
      <c r="AO39" s="658"/>
      <c r="AP39" s="658"/>
      <c r="AQ39" s="658"/>
      <c r="AR39" s="658"/>
      <c r="AS39" s="658"/>
      <c r="AT39" s="658"/>
      <c r="AU39" s="658"/>
      <c r="AV39" s="658"/>
      <c r="AW39" s="658"/>
      <c r="AX39" s="658"/>
      <c r="AY39" s="658"/>
      <c r="AZ39" s="658"/>
      <c r="BA39" s="658"/>
      <c r="BB39" s="658"/>
      <c r="BC39" s="658"/>
      <c r="BD39" s="213"/>
      <c r="BE39" s="657" t="str">
        <f t="shared" si="1"/>
        <v/>
      </c>
      <c r="BF39" s="657"/>
      <c r="BG39" s="658"/>
      <c r="BH39" s="658"/>
      <c r="BI39" s="658"/>
      <c r="BJ39" s="658"/>
      <c r="BK39" s="658"/>
      <c r="BL39" s="658"/>
      <c r="BM39" s="658"/>
      <c r="BN39" s="658"/>
      <c r="BO39" s="658"/>
      <c r="BP39" s="658"/>
      <c r="BQ39" s="658"/>
      <c r="BR39" s="658"/>
      <c r="BS39" s="658"/>
      <c r="BT39" s="658"/>
      <c r="BU39" s="658"/>
      <c r="BV39" s="213"/>
      <c r="BW39" s="657" t="str">
        <f t="shared" si="2"/>
        <v/>
      </c>
      <c r="BX39" s="657"/>
      <c r="BY39" s="658" t="str">
        <f>IF('各会計、関係団体の財政状況及び健全化判断比率'!B73="","",'各会計、関係団体の財政状況及び健全化判断比率'!B73)</f>
        <v/>
      </c>
      <c r="BZ39" s="658"/>
      <c r="CA39" s="658"/>
      <c r="CB39" s="658"/>
      <c r="CC39" s="658"/>
      <c r="CD39" s="658"/>
      <c r="CE39" s="658"/>
      <c r="CF39" s="658"/>
      <c r="CG39" s="658"/>
      <c r="CH39" s="658"/>
      <c r="CI39" s="658"/>
      <c r="CJ39" s="658"/>
      <c r="CK39" s="658"/>
      <c r="CL39" s="658"/>
      <c r="CM39" s="658"/>
      <c r="CN39" s="213"/>
      <c r="CO39" s="657" t="str">
        <f t="shared" si="3"/>
        <v/>
      </c>
      <c r="CP39" s="657"/>
      <c r="CQ39" s="658" t="str">
        <f>IF('各会計、関係団体の財政状況及び健全化判断比率'!BS12="","",'各会計、関係団体の財政状況及び健全化判断比率'!BS12)</f>
        <v/>
      </c>
      <c r="CR39" s="658"/>
      <c r="CS39" s="658"/>
      <c r="CT39" s="658"/>
      <c r="CU39" s="658"/>
      <c r="CV39" s="658"/>
      <c r="CW39" s="658"/>
      <c r="CX39" s="658"/>
      <c r="CY39" s="658"/>
      <c r="CZ39" s="658"/>
      <c r="DA39" s="658"/>
      <c r="DB39" s="658"/>
      <c r="DC39" s="658"/>
      <c r="DD39" s="658"/>
      <c r="DE39" s="658"/>
      <c r="DF39" s="210"/>
      <c r="DG39" s="659" t="str">
        <f>IF('各会計、関係団体の財政状況及び健全化判断比率'!BR12="","",'各会計、関係団体の財政状況及び健全化判断比率'!BR12)</f>
        <v/>
      </c>
      <c r="DH39" s="659"/>
      <c r="DI39" s="217"/>
      <c r="DJ39" s="185"/>
      <c r="DK39" s="185"/>
      <c r="DL39" s="185"/>
      <c r="DM39" s="185"/>
      <c r="DN39" s="185"/>
      <c r="DO39" s="185"/>
    </row>
    <row r="40" spans="1:119" ht="32.25" customHeight="1" x14ac:dyDescent="0.2">
      <c r="A40" s="186"/>
      <c r="B40" s="212"/>
      <c r="C40" s="657" t="str">
        <f t="shared" si="5"/>
        <v/>
      </c>
      <c r="D40" s="657"/>
      <c r="E40" s="658" t="str">
        <f>IF('各会計、関係団体の財政状況及び健全化判断比率'!B13="","",'各会計、関係団体の財政状況及び健全化判断比率'!B13)</f>
        <v/>
      </c>
      <c r="F40" s="658"/>
      <c r="G40" s="658"/>
      <c r="H40" s="658"/>
      <c r="I40" s="658"/>
      <c r="J40" s="658"/>
      <c r="K40" s="658"/>
      <c r="L40" s="658"/>
      <c r="M40" s="658"/>
      <c r="N40" s="658"/>
      <c r="O40" s="658"/>
      <c r="P40" s="658"/>
      <c r="Q40" s="658"/>
      <c r="R40" s="658"/>
      <c r="S40" s="658"/>
      <c r="T40" s="213"/>
      <c r="U40" s="657" t="str">
        <f t="shared" si="4"/>
        <v/>
      </c>
      <c r="V40" s="657"/>
      <c r="W40" s="658"/>
      <c r="X40" s="658"/>
      <c r="Y40" s="658"/>
      <c r="Z40" s="658"/>
      <c r="AA40" s="658"/>
      <c r="AB40" s="658"/>
      <c r="AC40" s="658"/>
      <c r="AD40" s="658"/>
      <c r="AE40" s="658"/>
      <c r="AF40" s="658"/>
      <c r="AG40" s="658"/>
      <c r="AH40" s="658"/>
      <c r="AI40" s="658"/>
      <c r="AJ40" s="658"/>
      <c r="AK40" s="658"/>
      <c r="AL40" s="213"/>
      <c r="AM40" s="657" t="str">
        <f t="shared" si="0"/>
        <v/>
      </c>
      <c r="AN40" s="657"/>
      <c r="AO40" s="658"/>
      <c r="AP40" s="658"/>
      <c r="AQ40" s="658"/>
      <c r="AR40" s="658"/>
      <c r="AS40" s="658"/>
      <c r="AT40" s="658"/>
      <c r="AU40" s="658"/>
      <c r="AV40" s="658"/>
      <c r="AW40" s="658"/>
      <c r="AX40" s="658"/>
      <c r="AY40" s="658"/>
      <c r="AZ40" s="658"/>
      <c r="BA40" s="658"/>
      <c r="BB40" s="658"/>
      <c r="BC40" s="658"/>
      <c r="BD40" s="213"/>
      <c r="BE40" s="657" t="str">
        <f t="shared" si="1"/>
        <v/>
      </c>
      <c r="BF40" s="657"/>
      <c r="BG40" s="658"/>
      <c r="BH40" s="658"/>
      <c r="BI40" s="658"/>
      <c r="BJ40" s="658"/>
      <c r="BK40" s="658"/>
      <c r="BL40" s="658"/>
      <c r="BM40" s="658"/>
      <c r="BN40" s="658"/>
      <c r="BO40" s="658"/>
      <c r="BP40" s="658"/>
      <c r="BQ40" s="658"/>
      <c r="BR40" s="658"/>
      <c r="BS40" s="658"/>
      <c r="BT40" s="658"/>
      <c r="BU40" s="658"/>
      <c r="BV40" s="213"/>
      <c r="BW40" s="657" t="str">
        <f t="shared" si="2"/>
        <v/>
      </c>
      <c r="BX40" s="657"/>
      <c r="BY40" s="658" t="str">
        <f>IF('各会計、関係団体の財政状況及び健全化判断比率'!B74="","",'各会計、関係団体の財政状況及び健全化判断比率'!B74)</f>
        <v/>
      </c>
      <c r="BZ40" s="658"/>
      <c r="CA40" s="658"/>
      <c r="CB40" s="658"/>
      <c r="CC40" s="658"/>
      <c r="CD40" s="658"/>
      <c r="CE40" s="658"/>
      <c r="CF40" s="658"/>
      <c r="CG40" s="658"/>
      <c r="CH40" s="658"/>
      <c r="CI40" s="658"/>
      <c r="CJ40" s="658"/>
      <c r="CK40" s="658"/>
      <c r="CL40" s="658"/>
      <c r="CM40" s="658"/>
      <c r="CN40" s="213"/>
      <c r="CO40" s="657" t="str">
        <f t="shared" si="3"/>
        <v/>
      </c>
      <c r="CP40" s="657"/>
      <c r="CQ40" s="658" t="str">
        <f>IF('各会計、関係団体の財政状況及び健全化判断比率'!BS13="","",'各会計、関係団体の財政状況及び健全化判断比率'!BS13)</f>
        <v/>
      </c>
      <c r="CR40" s="658"/>
      <c r="CS40" s="658"/>
      <c r="CT40" s="658"/>
      <c r="CU40" s="658"/>
      <c r="CV40" s="658"/>
      <c r="CW40" s="658"/>
      <c r="CX40" s="658"/>
      <c r="CY40" s="658"/>
      <c r="CZ40" s="658"/>
      <c r="DA40" s="658"/>
      <c r="DB40" s="658"/>
      <c r="DC40" s="658"/>
      <c r="DD40" s="658"/>
      <c r="DE40" s="658"/>
      <c r="DF40" s="210"/>
      <c r="DG40" s="659" t="str">
        <f>IF('各会計、関係団体の財政状況及び健全化判断比率'!BR13="","",'各会計、関係団体の財政状況及び健全化判断比率'!BR13)</f>
        <v/>
      </c>
      <c r="DH40" s="659"/>
      <c r="DI40" s="217"/>
      <c r="DJ40" s="185"/>
      <c r="DK40" s="185"/>
      <c r="DL40" s="185"/>
      <c r="DM40" s="185"/>
      <c r="DN40" s="185"/>
      <c r="DO40" s="185"/>
    </row>
    <row r="41" spans="1:119" ht="32.25" customHeight="1" x14ac:dyDescent="0.2">
      <c r="A41" s="186"/>
      <c r="B41" s="212"/>
      <c r="C41" s="657" t="str">
        <f t="shared" si="5"/>
        <v/>
      </c>
      <c r="D41" s="657"/>
      <c r="E41" s="658" t="str">
        <f>IF('各会計、関係団体の財政状況及び健全化判断比率'!B14="","",'各会計、関係団体の財政状況及び健全化判断比率'!B14)</f>
        <v/>
      </c>
      <c r="F41" s="658"/>
      <c r="G41" s="658"/>
      <c r="H41" s="658"/>
      <c r="I41" s="658"/>
      <c r="J41" s="658"/>
      <c r="K41" s="658"/>
      <c r="L41" s="658"/>
      <c r="M41" s="658"/>
      <c r="N41" s="658"/>
      <c r="O41" s="658"/>
      <c r="P41" s="658"/>
      <c r="Q41" s="658"/>
      <c r="R41" s="658"/>
      <c r="S41" s="658"/>
      <c r="T41" s="213"/>
      <c r="U41" s="657" t="str">
        <f t="shared" si="4"/>
        <v/>
      </c>
      <c r="V41" s="657"/>
      <c r="W41" s="658"/>
      <c r="X41" s="658"/>
      <c r="Y41" s="658"/>
      <c r="Z41" s="658"/>
      <c r="AA41" s="658"/>
      <c r="AB41" s="658"/>
      <c r="AC41" s="658"/>
      <c r="AD41" s="658"/>
      <c r="AE41" s="658"/>
      <c r="AF41" s="658"/>
      <c r="AG41" s="658"/>
      <c r="AH41" s="658"/>
      <c r="AI41" s="658"/>
      <c r="AJ41" s="658"/>
      <c r="AK41" s="658"/>
      <c r="AL41" s="213"/>
      <c r="AM41" s="657" t="str">
        <f t="shared" si="0"/>
        <v/>
      </c>
      <c r="AN41" s="657"/>
      <c r="AO41" s="658"/>
      <c r="AP41" s="658"/>
      <c r="AQ41" s="658"/>
      <c r="AR41" s="658"/>
      <c r="AS41" s="658"/>
      <c r="AT41" s="658"/>
      <c r="AU41" s="658"/>
      <c r="AV41" s="658"/>
      <c r="AW41" s="658"/>
      <c r="AX41" s="658"/>
      <c r="AY41" s="658"/>
      <c r="AZ41" s="658"/>
      <c r="BA41" s="658"/>
      <c r="BB41" s="658"/>
      <c r="BC41" s="658"/>
      <c r="BD41" s="213"/>
      <c r="BE41" s="657" t="str">
        <f t="shared" si="1"/>
        <v/>
      </c>
      <c r="BF41" s="657"/>
      <c r="BG41" s="658"/>
      <c r="BH41" s="658"/>
      <c r="BI41" s="658"/>
      <c r="BJ41" s="658"/>
      <c r="BK41" s="658"/>
      <c r="BL41" s="658"/>
      <c r="BM41" s="658"/>
      <c r="BN41" s="658"/>
      <c r="BO41" s="658"/>
      <c r="BP41" s="658"/>
      <c r="BQ41" s="658"/>
      <c r="BR41" s="658"/>
      <c r="BS41" s="658"/>
      <c r="BT41" s="658"/>
      <c r="BU41" s="658"/>
      <c r="BV41" s="213"/>
      <c r="BW41" s="657" t="str">
        <f t="shared" si="2"/>
        <v/>
      </c>
      <c r="BX41" s="657"/>
      <c r="BY41" s="658" t="str">
        <f>IF('各会計、関係団体の財政状況及び健全化判断比率'!B75="","",'各会計、関係団体の財政状況及び健全化判断比率'!B75)</f>
        <v/>
      </c>
      <c r="BZ41" s="658"/>
      <c r="CA41" s="658"/>
      <c r="CB41" s="658"/>
      <c r="CC41" s="658"/>
      <c r="CD41" s="658"/>
      <c r="CE41" s="658"/>
      <c r="CF41" s="658"/>
      <c r="CG41" s="658"/>
      <c r="CH41" s="658"/>
      <c r="CI41" s="658"/>
      <c r="CJ41" s="658"/>
      <c r="CK41" s="658"/>
      <c r="CL41" s="658"/>
      <c r="CM41" s="658"/>
      <c r="CN41" s="213"/>
      <c r="CO41" s="657" t="str">
        <f t="shared" si="3"/>
        <v/>
      </c>
      <c r="CP41" s="657"/>
      <c r="CQ41" s="658" t="str">
        <f>IF('各会計、関係団体の財政状況及び健全化判断比率'!BS14="","",'各会計、関係団体の財政状況及び健全化判断比率'!BS14)</f>
        <v/>
      </c>
      <c r="CR41" s="658"/>
      <c r="CS41" s="658"/>
      <c r="CT41" s="658"/>
      <c r="CU41" s="658"/>
      <c r="CV41" s="658"/>
      <c r="CW41" s="658"/>
      <c r="CX41" s="658"/>
      <c r="CY41" s="658"/>
      <c r="CZ41" s="658"/>
      <c r="DA41" s="658"/>
      <c r="DB41" s="658"/>
      <c r="DC41" s="658"/>
      <c r="DD41" s="658"/>
      <c r="DE41" s="658"/>
      <c r="DF41" s="210"/>
      <c r="DG41" s="659" t="str">
        <f>IF('各会計、関係団体の財政状況及び健全化判断比率'!BR14="","",'各会計、関係団体の財政状況及び健全化判断比率'!BR14)</f>
        <v/>
      </c>
      <c r="DH41" s="659"/>
      <c r="DI41" s="217"/>
      <c r="DJ41" s="185"/>
      <c r="DK41" s="185"/>
      <c r="DL41" s="185"/>
      <c r="DM41" s="185"/>
      <c r="DN41" s="185"/>
      <c r="DO41" s="185"/>
    </row>
    <row r="42" spans="1:119" ht="32.25" customHeight="1" x14ac:dyDescent="0.2">
      <c r="A42" s="185"/>
      <c r="B42" s="212"/>
      <c r="C42" s="657" t="str">
        <f t="shared" si="5"/>
        <v/>
      </c>
      <c r="D42" s="657"/>
      <c r="E42" s="658" t="str">
        <f>IF('各会計、関係団体の財政状況及び健全化判断比率'!B15="","",'各会計、関係団体の財政状況及び健全化判断比率'!B15)</f>
        <v/>
      </c>
      <c r="F42" s="658"/>
      <c r="G42" s="658"/>
      <c r="H42" s="658"/>
      <c r="I42" s="658"/>
      <c r="J42" s="658"/>
      <c r="K42" s="658"/>
      <c r="L42" s="658"/>
      <c r="M42" s="658"/>
      <c r="N42" s="658"/>
      <c r="O42" s="658"/>
      <c r="P42" s="658"/>
      <c r="Q42" s="658"/>
      <c r="R42" s="658"/>
      <c r="S42" s="658"/>
      <c r="T42" s="213"/>
      <c r="U42" s="657" t="str">
        <f t="shared" si="4"/>
        <v/>
      </c>
      <c r="V42" s="657"/>
      <c r="W42" s="658"/>
      <c r="X42" s="658"/>
      <c r="Y42" s="658"/>
      <c r="Z42" s="658"/>
      <c r="AA42" s="658"/>
      <c r="AB42" s="658"/>
      <c r="AC42" s="658"/>
      <c r="AD42" s="658"/>
      <c r="AE42" s="658"/>
      <c r="AF42" s="658"/>
      <c r="AG42" s="658"/>
      <c r="AH42" s="658"/>
      <c r="AI42" s="658"/>
      <c r="AJ42" s="658"/>
      <c r="AK42" s="658"/>
      <c r="AL42" s="213"/>
      <c r="AM42" s="657" t="str">
        <f t="shared" si="0"/>
        <v/>
      </c>
      <c r="AN42" s="657"/>
      <c r="AO42" s="658"/>
      <c r="AP42" s="658"/>
      <c r="AQ42" s="658"/>
      <c r="AR42" s="658"/>
      <c r="AS42" s="658"/>
      <c r="AT42" s="658"/>
      <c r="AU42" s="658"/>
      <c r="AV42" s="658"/>
      <c r="AW42" s="658"/>
      <c r="AX42" s="658"/>
      <c r="AY42" s="658"/>
      <c r="AZ42" s="658"/>
      <c r="BA42" s="658"/>
      <c r="BB42" s="658"/>
      <c r="BC42" s="658"/>
      <c r="BD42" s="213"/>
      <c r="BE42" s="657" t="str">
        <f t="shared" si="1"/>
        <v/>
      </c>
      <c r="BF42" s="657"/>
      <c r="BG42" s="658"/>
      <c r="BH42" s="658"/>
      <c r="BI42" s="658"/>
      <c r="BJ42" s="658"/>
      <c r="BK42" s="658"/>
      <c r="BL42" s="658"/>
      <c r="BM42" s="658"/>
      <c r="BN42" s="658"/>
      <c r="BO42" s="658"/>
      <c r="BP42" s="658"/>
      <c r="BQ42" s="658"/>
      <c r="BR42" s="658"/>
      <c r="BS42" s="658"/>
      <c r="BT42" s="658"/>
      <c r="BU42" s="658"/>
      <c r="BV42" s="213"/>
      <c r="BW42" s="657" t="str">
        <f t="shared" si="2"/>
        <v/>
      </c>
      <c r="BX42" s="657"/>
      <c r="BY42" s="658" t="str">
        <f>IF('各会計、関係団体の財政状況及び健全化判断比率'!B76="","",'各会計、関係団体の財政状況及び健全化判断比率'!B76)</f>
        <v/>
      </c>
      <c r="BZ42" s="658"/>
      <c r="CA42" s="658"/>
      <c r="CB42" s="658"/>
      <c r="CC42" s="658"/>
      <c r="CD42" s="658"/>
      <c r="CE42" s="658"/>
      <c r="CF42" s="658"/>
      <c r="CG42" s="658"/>
      <c r="CH42" s="658"/>
      <c r="CI42" s="658"/>
      <c r="CJ42" s="658"/>
      <c r="CK42" s="658"/>
      <c r="CL42" s="658"/>
      <c r="CM42" s="658"/>
      <c r="CN42" s="213"/>
      <c r="CO42" s="657" t="str">
        <f t="shared" si="3"/>
        <v/>
      </c>
      <c r="CP42" s="657"/>
      <c r="CQ42" s="658" t="str">
        <f>IF('各会計、関係団体の財政状況及び健全化判断比率'!BS15="","",'各会計、関係団体の財政状況及び健全化判断比率'!BS15)</f>
        <v/>
      </c>
      <c r="CR42" s="658"/>
      <c r="CS42" s="658"/>
      <c r="CT42" s="658"/>
      <c r="CU42" s="658"/>
      <c r="CV42" s="658"/>
      <c r="CW42" s="658"/>
      <c r="CX42" s="658"/>
      <c r="CY42" s="658"/>
      <c r="CZ42" s="658"/>
      <c r="DA42" s="658"/>
      <c r="DB42" s="658"/>
      <c r="DC42" s="658"/>
      <c r="DD42" s="658"/>
      <c r="DE42" s="658"/>
      <c r="DF42" s="210"/>
      <c r="DG42" s="659" t="str">
        <f>IF('各会計、関係団体の財政状況及び健全化判断比率'!BR15="","",'各会計、関係団体の財政状況及び健全化判断比率'!BR15)</f>
        <v/>
      </c>
      <c r="DH42" s="659"/>
      <c r="DI42" s="217"/>
      <c r="DJ42" s="185"/>
      <c r="DK42" s="185"/>
      <c r="DL42" s="185"/>
      <c r="DM42" s="185"/>
      <c r="DN42" s="185"/>
      <c r="DO42" s="185"/>
    </row>
    <row r="43" spans="1:119" ht="32.25" customHeight="1" x14ac:dyDescent="0.2">
      <c r="A43" s="185"/>
      <c r="B43" s="212"/>
      <c r="C43" s="657" t="str">
        <f t="shared" si="5"/>
        <v/>
      </c>
      <c r="D43" s="657"/>
      <c r="E43" s="658" t="str">
        <f>IF('各会計、関係団体の財政状況及び健全化判断比率'!B16="","",'各会計、関係団体の財政状況及び健全化判断比率'!B16)</f>
        <v/>
      </c>
      <c r="F43" s="658"/>
      <c r="G43" s="658"/>
      <c r="H43" s="658"/>
      <c r="I43" s="658"/>
      <c r="J43" s="658"/>
      <c r="K43" s="658"/>
      <c r="L43" s="658"/>
      <c r="M43" s="658"/>
      <c r="N43" s="658"/>
      <c r="O43" s="658"/>
      <c r="P43" s="658"/>
      <c r="Q43" s="658"/>
      <c r="R43" s="658"/>
      <c r="S43" s="658"/>
      <c r="T43" s="213"/>
      <c r="U43" s="657" t="str">
        <f t="shared" si="4"/>
        <v/>
      </c>
      <c r="V43" s="657"/>
      <c r="W43" s="658"/>
      <c r="X43" s="658"/>
      <c r="Y43" s="658"/>
      <c r="Z43" s="658"/>
      <c r="AA43" s="658"/>
      <c r="AB43" s="658"/>
      <c r="AC43" s="658"/>
      <c r="AD43" s="658"/>
      <c r="AE43" s="658"/>
      <c r="AF43" s="658"/>
      <c r="AG43" s="658"/>
      <c r="AH43" s="658"/>
      <c r="AI43" s="658"/>
      <c r="AJ43" s="658"/>
      <c r="AK43" s="658"/>
      <c r="AL43" s="213"/>
      <c r="AM43" s="657" t="str">
        <f t="shared" si="0"/>
        <v/>
      </c>
      <c r="AN43" s="657"/>
      <c r="AO43" s="658"/>
      <c r="AP43" s="658"/>
      <c r="AQ43" s="658"/>
      <c r="AR43" s="658"/>
      <c r="AS43" s="658"/>
      <c r="AT43" s="658"/>
      <c r="AU43" s="658"/>
      <c r="AV43" s="658"/>
      <c r="AW43" s="658"/>
      <c r="AX43" s="658"/>
      <c r="AY43" s="658"/>
      <c r="AZ43" s="658"/>
      <c r="BA43" s="658"/>
      <c r="BB43" s="658"/>
      <c r="BC43" s="658"/>
      <c r="BD43" s="213"/>
      <c r="BE43" s="657" t="str">
        <f t="shared" si="1"/>
        <v/>
      </c>
      <c r="BF43" s="657"/>
      <c r="BG43" s="658"/>
      <c r="BH43" s="658"/>
      <c r="BI43" s="658"/>
      <c r="BJ43" s="658"/>
      <c r="BK43" s="658"/>
      <c r="BL43" s="658"/>
      <c r="BM43" s="658"/>
      <c r="BN43" s="658"/>
      <c r="BO43" s="658"/>
      <c r="BP43" s="658"/>
      <c r="BQ43" s="658"/>
      <c r="BR43" s="658"/>
      <c r="BS43" s="658"/>
      <c r="BT43" s="658"/>
      <c r="BU43" s="658"/>
      <c r="BV43" s="213"/>
      <c r="BW43" s="657" t="str">
        <f t="shared" si="2"/>
        <v/>
      </c>
      <c r="BX43" s="657"/>
      <c r="BY43" s="658" t="str">
        <f>IF('各会計、関係団体の財政状況及び健全化判断比率'!B77="","",'各会計、関係団体の財政状況及び健全化判断比率'!B77)</f>
        <v/>
      </c>
      <c r="BZ43" s="658"/>
      <c r="CA43" s="658"/>
      <c r="CB43" s="658"/>
      <c r="CC43" s="658"/>
      <c r="CD43" s="658"/>
      <c r="CE43" s="658"/>
      <c r="CF43" s="658"/>
      <c r="CG43" s="658"/>
      <c r="CH43" s="658"/>
      <c r="CI43" s="658"/>
      <c r="CJ43" s="658"/>
      <c r="CK43" s="658"/>
      <c r="CL43" s="658"/>
      <c r="CM43" s="658"/>
      <c r="CN43" s="213"/>
      <c r="CO43" s="657" t="str">
        <f t="shared" si="3"/>
        <v/>
      </c>
      <c r="CP43" s="657"/>
      <c r="CQ43" s="658" t="str">
        <f>IF('各会計、関係団体の財政状況及び健全化判断比率'!BS16="","",'各会計、関係団体の財政状況及び健全化判断比率'!BS16)</f>
        <v/>
      </c>
      <c r="CR43" s="658"/>
      <c r="CS43" s="658"/>
      <c r="CT43" s="658"/>
      <c r="CU43" s="658"/>
      <c r="CV43" s="658"/>
      <c r="CW43" s="658"/>
      <c r="CX43" s="658"/>
      <c r="CY43" s="658"/>
      <c r="CZ43" s="658"/>
      <c r="DA43" s="658"/>
      <c r="DB43" s="658"/>
      <c r="DC43" s="658"/>
      <c r="DD43" s="658"/>
      <c r="DE43" s="658"/>
      <c r="DF43" s="210"/>
      <c r="DG43" s="659" t="str">
        <f>IF('各会計、関係団体の財政状況及び健全化判断比率'!BR16="","",'各会計、関係団体の財政状況及び健全化判断比率'!BR16)</f>
        <v/>
      </c>
      <c r="DH43" s="659"/>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sheetData>
  <sheetProtection algorithmName="SHA-512" hashValue="NdePFCKv4LRg+3jdx+vUR6bJpNSeoHxYilnB8d6jYugnny+q2MWy8yGCMWWkF1PxImR3ZW8OQ3Ls5G4GWv8iKA==" saltValue="nL1BLB2Pc4H8x4FFfVzj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53" t="s">
        <v>559</v>
      </c>
      <c r="D34" s="1253"/>
      <c r="E34" s="1254"/>
      <c r="F34" s="32">
        <v>68.56</v>
      </c>
      <c r="G34" s="33">
        <v>83.78</v>
      </c>
      <c r="H34" s="33">
        <v>112.13</v>
      </c>
      <c r="I34" s="33">
        <v>126.93</v>
      </c>
      <c r="J34" s="34">
        <v>148.05000000000001</v>
      </c>
      <c r="K34" s="22"/>
      <c r="L34" s="22"/>
      <c r="M34" s="22"/>
      <c r="N34" s="22"/>
      <c r="O34" s="22"/>
      <c r="P34" s="22"/>
    </row>
    <row r="35" spans="1:16" ht="39" customHeight="1" x14ac:dyDescent="0.2">
      <c r="A35" s="22"/>
      <c r="B35" s="35"/>
      <c r="C35" s="1247" t="s">
        <v>560</v>
      </c>
      <c r="D35" s="1248"/>
      <c r="E35" s="1249"/>
      <c r="F35" s="36">
        <v>9.0500000000000007</v>
      </c>
      <c r="G35" s="37">
        <v>7.11</v>
      </c>
      <c r="H35" s="37">
        <v>8</v>
      </c>
      <c r="I35" s="37">
        <v>8.9600000000000009</v>
      </c>
      <c r="J35" s="38">
        <v>10.54</v>
      </c>
      <c r="K35" s="22"/>
      <c r="L35" s="22"/>
      <c r="M35" s="22"/>
      <c r="N35" s="22"/>
      <c r="O35" s="22"/>
      <c r="P35" s="22"/>
    </row>
    <row r="36" spans="1:16" ht="39" customHeight="1" x14ac:dyDescent="0.2">
      <c r="A36" s="22"/>
      <c r="B36" s="35"/>
      <c r="C36" s="1247" t="s">
        <v>561</v>
      </c>
      <c r="D36" s="1248"/>
      <c r="E36" s="1249"/>
      <c r="F36" s="36">
        <v>1.1499999999999999</v>
      </c>
      <c r="G36" s="37">
        <v>0</v>
      </c>
      <c r="H36" s="37" t="s">
        <v>562</v>
      </c>
      <c r="I36" s="37">
        <v>2.1800000000000002</v>
      </c>
      <c r="J36" s="38">
        <v>6.45</v>
      </c>
      <c r="K36" s="22"/>
      <c r="L36" s="22"/>
      <c r="M36" s="22"/>
      <c r="N36" s="22"/>
      <c r="O36" s="22"/>
      <c r="P36" s="22"/>
    </row>
    <row r="37" spans="1:16" ht="39" customHeight="1" x14ac:dyDescent="0.2">
      <c r="A37" s="22"/>
      <c r="B37" s="35"/>
      <c r="C37" s="1247" t="s">
        <v>563</v>
      </c>
      <c r="D37" s="1248"/>
      <c r="E37" s="1249"/>
      <c r="F37" s="36">
        <v>8.02</v>
      </c>
      <c r="G37" s="37">
        <v>7.12</v>
      </c>
      <c r="H37" s="37">
        <v>6.38</v>
      </c>
      <c r="I37" s="37">
        <v>6.54</v>
      </c>
      <c r="J37" s="38">
        <v>6.2</v>
      </c>
      <c r="K37" s="22"/>
      <c r="L37" s="22"/>
      <c r="M37" s="22"/>
      <c r="N37" s="22"/>
      <c r="O37" s="22"/>
      <c r="P37" s="22"/>
    </row>
    <row r="38" spans="1:16" ht="39" customHeight="1" x14ac:dyDescent="0.2">
      <c r="A38" s="22"/>
      <c r="B38" s="35"/>
      <c r="C38" s="1247" t="s">
        <v>564</v>
      </c>
      <c r="D38" s="1248"/>
      <c r="E38" s="1249"/>
      <c r="F38" s="36">
        <v>3.59</v>
      </c>
      <c r="G38" s="37">
        <v>3.11</v>
      </c>
      <c r="H38" s="37">
        <v>3.09</v>
      </c>
      <c r="I38" s="37">
        <v>2.72</v>
      </c>
      <c r="J38" s="38">
        <v>3.13</v>
      </c>
      <c r="K38" s="22"/>
      <c r="L38" s="22"/>
      <c r="M38" s="22"/>
      <c r="N38" s="22"/>
      <c r="O38" s="22"/>
      <c r="P38" s="22"/>
    </row>
    <row r="39" spans="1:16" ht="39" customHeight="1" x14ac:dyDescent="0.2">
      <c r="A39" s="22"/>
      <c r="B39" s="35"/>
      <c r="C39" s="1247" t="s">
        <v>565</v>
      </c>
      <c r="D39" s="1248"/>
      <c r="E39" s="1249"/>
      <c r="F39" s="36" t="s">
        <v>511</v>
      </c>
      <c r="G39" s="37" t="s">
        <v>511</v>
      </c>
      <c r="H39" s="37" t="s">
        <v>511</v>
      </c>
      <c r="I39" s="37">
        <v>1.9</v>
      </c>
      <c r="J39" s="38">
        <v>2.2599999999999998</v>
      </c>
      <c r="K39" s="22"/>
      <c r="L39" s="22"/>
      <c r="M39" s="22"/>
      <c r="N39" s="22"/>
      <c r="O39" s="22"/>
      <c r="P39" s="22"/>
    </row>
    <row r="40" spans="1:16" ht="39" customHeight="1" x14ac:dyDescent="0.2">
      <c r="A40" s="22"/>
      <c r="B40" s="35"/>
      <c r="C40" s="1247" t="s">
        <v>566</v>
      </c>
      <c r="D40" s="1248"/>
      <c r="E40" s="1249"/>
      <c r="F40" s="36">
        <v>0</v>
      </c>
      <c r="G40" s="37">
        <v>0</v>
      </c>
      <c r="H40" s="37">
        <v>0</v>
      </c>
      <c r="I40" s="37">
        <v>0</v>
      </c>
      <c r="J40" s="38">
        <v>1.38</v>
      </c>
      <c r="K40" s="22"/>
      <c r="L40" s="22"/>
      <c r="M40" s="22"/>
      <c r="N40" s="22"/>
      <c r="O40" s="22"/>
      <c r="P40" s="22"/>
    </row>
    <row r="41" spans="1:16" ht="39" customHeight="1" x14ac:dyDescent="0.2">
      <c r="A41" s="22"/>
      <c r="B41" s="35"/>
      <c r="C41" s="1247" t="s">
        <v>567</v>
      </c>
      <c r="D41" s="1248"/>
      <c r="E41" s="1249"/>
      <c r="F41" s="36">
        <v>0.95</v>
      </c>
      <c r="G41" s="37">
        <v>0.84</v>
      </c>
      <c r="H41" s="37">
        <v>0.31</v>
      </c>
      <c r="I41" s="37">
        <v>0.88</v>
      </c>
      <c r="J41" s="38">
        <v>1.1499999999999999</v>
      </c>
      <c r="K41" s="22"/>
      <c r="L41" s="22"/>
      <c r="M41" s="22"/>
      <c r="N41" s="22"/>
      <c r="O41" s="22"/>
      <c r="P41" s="22"/>
    </row>
    <row r="42" spans="1:16" ht="39" customHeight="1" x14ac:dyDescent="0.2">
      <c r="A42" s="22"/>
      <c r="B42" s="39"/>
      <c r="C42" s="1247" t="s">
        <v>568</v>
      </c>
      <c r="D42" s="1248"/>
      <c r="E42" s="1249"/>
      <c r="F42" s="36" t="s">
        <v>511</v>
      </c>
      <c r="G42" s="37" t="s">
        <v>511</v>
      </c>
      <c r="H42" s="37" t="s">
        <v>511</v>
      </c>
      <c r="I42" s="37" t="s">
        <v>511</v>
      </c>
      <c r="J42" s="38" t="s">
        <v>511</v>
      </c>
      <c r="K42" s="22"/>
      <c r="L42" s="22"/>
      <c r="M42" s="22"/>
      <c r="N42" s="22"/>
      <c r="O42" s="22"/>
      <c r="P42" s="22"/>
    </row>
    <row r="43" spans="1:16" ht="39" customHeight="1" thickBot="1" x14ac:dyDescent="0.25">
      <c r="A43" s="22"/>
      <c r="B43" s="40"/>
      <c r="C43" s="1250" t="s">
        <v>569</v>
      </c>
      <c r="D43" s="1251"/>
      <c r="E43" s="1252"/>
      <c r="F43" s="41">
        <v>3.63</v>
      </c>
      <c r="G43" s="42">
        <v>0.94</v>
      </c>
      <c r="H43" s="42">
        <v>2.13</v>
      </c>
      <c r="I43" s="42">
        <v>0.66</v>
      </c>
      <c r="J43" s="43">
        <v>0.69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A3WoYdvyxbru3tgiK0dTwz0ahJ+GTZFLrWf1oVu/CjcpOueSy5VGWLojoxH14I7Bn9TKc+2/fbeld5HILDanw==" saltValue="9R0/5bKZQP9+AVBFCYts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55" t="s">
        <v>11</v>
      </c>
      <c r="C45" s="1256"/>
      <c r="D45" s="58"/>
      <c r="E45" s="1261" t="s">
        <v>12</v>
      </c>
      <c r="F45" s="1261"/>
      <c r="G45" s="1261"/>
      <c r="H45" s="1261"/>
      <c r="I45" s="1261"/>
      <c r="J45" s="1262"/>
      <c r="K45" s="59">
        <v>3241</v>
      </c>
      <c r="L45" s="60">
        <v>3217</v>
      </c>
      <c r="M45" s="60">
        <v>3170</v>
      </c>
      <c r="N45" s="60">
        <v>3051</v>
      </c>
      <c r="O45" s="61">
        <v>2779</v>
      </c>
      <c r="P45" s="48"/>
      <c r="Q45" s="48"/>
      <c r="R45" s="48"/>
      <c r="S45" s="48"/>
      <c r="T45" s="48"/>
      <c r="U45" s="48"/>
    </row>
    <row r="46" spans="1:21" ht="30.75" customHeight="1" x14ac:dyDescent="0.2">
      <c r="A46" s="48"/>
      <c r="B46" s="1257"/>
      <c r="C46" s="1258"/>
      <c r="D46" s="62"/>
      <c r="E46" s="1263" t="s">
        <v>13</v>
      </c>
      <c r="F46" s="1263"/>
      <c r="G46" s="1263"/>
      <c r="H46" s="1263"/>
      <c r="I46" s="1263"/>
      <c r="J46" s="1264"/>
      <c r="K46" s="63" t="s">
        <v>511</v>
      </c>
      <c r="L46" s="64" t="s">
        <v>511</v>
      </c>
      <c r="M46" s="64" t="s">
        <v>511</v>
      </c>
      <c r="N46" s="64" t="s">
        <v>511</v>
      </c>
      <c r="O46" s="65" t="s">
        <v>511</v>
      </c>
      <c r="P46" s="48"/>
      <c r="Q46" s="48"/>
      <c r="R46" s="48"/>
      <c r="S46" s="48"/>
      <c r="T46" s="48"/>
      <c r="U46" s="48"/>
    </row>
    <row r="47" spans="1:21" ht="30.75" customHeight="1" x14ac:dyDescent="0.2">
      <c r="A47" s="48"/>
      <c r="B47" s="1257"/>
      <c r="C47" s="1258"/>
      <c r="D47" s="62"/>
      <c r="E47" s="1263" t="s">
        <v>14</v>
      </c>
      <c r="F47" s="1263"/>
      <c r="G47" s="1263"/>
      <c r="H47" s="1263"/>
      <c r="I47" s="1263"/>
      <c r="J47" s="1264"/>
      <c r="K47" s="63" t="s">
        <v>511</v>
      </c>
      <c r="L47" s="64" t="s">
        <v>511</v>
      </c>
      <c r="M47" s="64" t="s">
        <v>511</v>
      </c>
      <c r="N47" s="64" t="s">
        <v>511</v>
      </c>
      <c r="O47" s="65" t="s">
        <v>511</v>
      </c>
      <c r="P47" s="48"/>
      <c r="Q47" s="48"/>
      <c r="R47" s="48"/>
      <c r="S47" s="48"/>
      <c r="T47" s="48"/>
      <c r="U47" s="48"/>
    </row>
    <row r="48" spans="1:21" ht="30.75" customHeight="1" x14ac:dyDescent="0.2">
      <c r="A48" s="48"/>
      <c r="B48" s="1257"/>
      <c r="C48" s="1258"/>
      <c r="D48" s="62"/>
      <c r="E48" s="1263" t="s">
        <v>15</v>
      </c>
      <c r="F48" s="1263"/>
      <c r="G48" s="1263"/>
      <c r="H48" s="1263"/>
      <c r="I48" s="1263"/>
      <c r="J48" s="1264"/>
      <c r="K48" s="63">
        <v>6</v>
      </c>
      <c r="L48" s="64">
        <v>1</v>
      </c>
      <c r="M48" s="64">
        <v>5</v>
      </c>
      <c r="N48" s="64">
        <v>2</v>
      </c>
      <c r="O48" s="65">
        <v>3</v>
      </c>
      <c r="P48" s="48"/>
      <c r="Q48" s="48"/>
      <c r="R48" s="48"/>
      <c r="S48" s="48"/>
      <c r="T48" s="48"/>
      <c r="U48" s="48"/>
    </row>
    <row r="49" spans="1:21" ht="30.75" customHeight="1" x14ac:dyDescent="0.2">
      <c r="A49" s="48"/>
      <c r="B49" s="1257"/>
      <c r="C49" s="1258"/>
      <c r="D49" s="62"/>
      <c r="E49" s="1263" t="s">
        <v>16</v>
      </c>
      <c r="F49" s="1263"/>
      <c r="G49" s="1263"/>
      <c r="H49" s="1263"/>
      <c r="I49" s="1263"/>
      <c r="J49" s="1264"/>
      <c r="K49" s="63">
        <v>52</v>
      </c>
      <c r="L49" s="64">
        <v>53</v>
      </c>
      <c r="M49" s="64">
        <v>52</v>
      </c>
      <c r="N49" s="64">
        <v>52</v>
      </c>
      <c r="O49" s="65">
        <v>52</v>
      </c>
      <c r="P49" s="48"/>
      <c r="Q49" s="48"/>
      <c r="R49" s="48"/>
      <c r="S49" s="48"/>
      <c r="T49" s="48"/>
      <c r="U49" s="48"/>
    </row>
    <row r="50" spans="1:21" ht="30.75" customHeight="1" x14ac:dyDescent="0.2">
      <c r="A50" s="48"/>
      <c r="B50" s="1257"/>
      <c r="C50" s="1258"/>
      <c r="D50" s="62"/>
      <c r="E50" s="1263" t="s">
        <v>17</v>
      </c>
      <c r="F50" s="1263"/>
      <c r="G50" s="1263"/>
      <c r="H50" s="1263"/>
      <c r="I50" s="1263"/>
      <c r="J50" s="1264"/>
      <c r="K50" s="63" t="s">
        <v>511</v>
      </c>
      <c r="L50" s="64" t="s">
        <v>511</v>
      </c>
      <c r="M50" s="64" t="s">
        <v>511</v>
      </c>
      <c r="N50" s="64" t="s">
        <v>511</v>
      </c>
      <c r="O50" s="65" t="s">
        <v>511</v>
      </c>
      <c r="P50" s="48"/>
      <c r="Q50" s="48"/>
      <c r="R50" s="48"/>
      <c r="S50" s="48"/>
      <c r="T50" s="48"/>
      <c r="U50" s="48"/>
    </row>
    <row r="51" spans="1:21" ht="30.75" customHeight="1" x14ac:dyDescent="0.2">
      <c r="A51" s="48"/>
      <c r="B51" s="1259"/>
      <c r="C51" s="1260"/>
      <c r="D51" s="66"/>
      <c r="E51" s="1263" t="s">
        <v>18</v>
      </c>
      <c r="F51" s="1263"/>
      <c r="G51" s="1263"/>
      <c r="H51" s="1263"/>
      <c r="I51" s="1263"/>
      <c r="J51" s="1264"/>
      <c r="K51" s="63" t="s">
        <v>511</v>
      </c>
      <c r="L51" s="64" t="s">
        <v>511</v>
      </c>
      <c r="M51" s="64" t="s">
        <v>511</v>
      </c>
      <c r="N51" s="64" t="s">
        <v>511</v>
      </c>
      <c r="O51" s="65" t="s">
        <v>511</v>
      </c>
      <c r="P51" s="48"/>
      <c r="Q51" s="48"/>
      <c r="R51" s="48"/>
      <c r="S51" s="48"/>
      <c r="T51" s="48"/>
      <c r="U51" s="48"/>
    </row>
    <row r="52" spans="1:21" ht="30.75" customHeight="1" x14ac:dyDescent="0.2">
      <c r="A52" s="48"/>
      <c r="B52" s="1265" t="s">
        <v>19</v>
      </c>
      <c r="C52" s="1266"/>
      <c r="D52" s="66"/>
      <c r="E52" s="1263" t="s">
        <v>20</v>
      </c>
      <c r="F52" s="1263"/>
      <c r="G52" s="1263"/>
      <c r="H52" s="1263"/>
      <c r="I52" s="1263"/>
      <c r="J52" s="1264"/>
      <c r="K52" s="63">
        <v>3343</v>
      </c>
      <c r="L52" s="64">
        <v>3312</v>
      </c>
      <c r="M52" s="64">
        <v>3242</v>
      </c>
      <c r="N52" s="64">
        <v>3151</v>
      </c>
      <c r="O52" s="65">
        <v>3006</v>
      </c>
      <c r="P52" s="48"/>
      <c r="Q52" s="48"/>
      <c r="R52" s="48"/>
      <c r="S52" s="48"/>
      <c r="T52" s="48"/>
      <c r="U52" s="48"/>
    </row>
    <row r="53" spans="1:21" ht="30.75" customHeight="1" thickBot="1" x14ac:dyDescent="0.25">
      <c r="A53" s="48"/>
      <c r="B53" s="1267" t="s">
        <v>21</v>
      </c>
      <c r="C53" s="1268"/>
      <c r="D53" s="67"/>
      <c r="E53" s="1269" t="s">
        <v>22</v>
      </c>
      <c r="F53" s="1269"/>
      <c r="G53" s="1269"/>
      <c r="H53" s="1269"/>
      <c r="I53" s="1269"/>
      <c r="J53" s="1270"/>
      <c r="K53" s="68">
        <v>-44</v>
      </c>
      <c r="L53" s="69">
        <v>-41</v>
      </c>
      <c r="M53" s="69">
        <v>-15</v>
      </c>
      <c r="N53" s="69">
        <v>-46</v>
      </c>
      <c r="O53" s="70">
        <v>-172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3">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71" t="s">
        <v>25</v>
      </c>
      <c r="C57" s="1272"/>
      <c r="D57" s="1275" t="s">
        <v>26</v>
      </c>
      <c r="E57" s="1276"/>
      <c r="F57" s="1276"/>
      <c r="G57" s="1276"/>
      <c r="H57" s="1276"/>
      <c r="I57" s="1276"/>
      <c r="J57" s="1277"/>
      <c r="K57" s="83" t="s">
        <v>511</v>
      </c>
      <c r="L57" s="84" t="s">
        <v>511</v>
      </c>
      <c r="M57" s="84" t="s">
        <v>511</v>
      </c>
      <c r="N57" s="84" t="s">
        <v>511</v>
      </c>
      <c r="O57" s="85" t="s">
        <v>511</v>
      </c>
    </row>
    <row r="58" spans="1:21" ht="31.5" customHeight="1" thickBot="1" x14ac:dyDescent="0.25">
      <c r="B58" s="1273"/>
      <c r="C58" s="1274"/>
      <c r="D58" s="1278" t="s">
        <v>27</v>
      </c>
      <c r="E58" s="1279"/>
      <c r="F58" s="1279"/>
      <c r="G58" s="1279"/>
      <c r="H58" s="1279"/>
      <c r="I58" s="1279"/>
      <c r="J58" s="1280"/>
      <c r="K58" s="86" t="s">
        <v>511</v>
      </c>
      <c r="L58" s="87" t="s">
        <v>511</v>
      </c>
      <c r="M58" s="87" t="s">
        <v>511</v>
      </c>
      <c r="N58" s="87" t="s">
        <v>511</v>
      </c>
      <c r="O58" s="88" t="s">
        <v>511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biQJtIY6tqYgxb5a9UiDQ+OK8h6YknUaKzUjf9/JcxJnLAdOtly3mZOyLJfBbzAm61BwdGicBbL7luBm2qM/A==" saltValue="Eg4lecgc43gq75tL0E0C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81" t="s">
        <v>30</v>
      </c>
      <c r="C41" s="1282"/>
      <c r="D41" s="102"/>
      <c r="E41" s="1287" t="s">
        <v>31</v>
      </c>
      <c r="F41" s="1287"/>
      <c r="G41" s="1287"/>
      <c r="H41" s="1288"/>
      <c r="I41" s="103">
        <v>27056</v>
      </c>
      <c r="J41" s="104">
        <v>26266</v>
      </c>
      <c r="K41" s="104">
        <v>25292</v>
      </c>
      <c r="L41" s="104">
        <v>25500</v>
      </c>
      <c r="M41" s="105">
        <v>25140</v>
      </c>
    </row>
    <row r="42" spans="2:13" ht="27.75" customHeight="1" x14ac:dyDescent="0.2">
      <c r="B42" s="1283"/>
      <c r="C42" s="1284"/>
      <c r="D42" s="106"/>
      <c r="E42" s="1289" t="s">
        <v>32</v>
      </c>
      <c r="F42" s="1289"/>
      <c r="G42" s="1289"/>
      <c r="H42" s="1290"/>
      <c r="I42" s="107">
        <v>267</v>
      </c>
      <c r="J42" s="108">
        <v>264</v>
      </c>
      <c r="K42" s="108">
        <v>219</v>
      </c>
      <c r="L42" s="108">
        <v>203</v>
      </c>
      <c r="M42" s="109">
        <v>188</v>
      </c>
    </row>
    <row r="43" spans="2:13" ht="27.75" customHeight="1" x14ac:dyDescent="0.2">
      <c r="B43" s="1283"/>
      <c r="C43" s="1284"/>
      <c r="D43" s="106"/>
      <c r="E43" s="1289" t="s">
        <v>33</v>
      </c>
      <c r="F43" s="1289"/>
      <c r="G43" s="1289"/>
      <c r="H43" s="1290"/>
      <c r="I43" s="107">
        <v>4386</v>
      </c>
      <c r="J43" s="108">
        <v>3978</v>
      </c>
      <c r="K43" s="108">
        <v>3624</v>
      </c>
      <c r="L43" s="108">
        <v>7461</v>
      </c>
      <c r="M43" s="109">
        <v>16</v>
      </c>
    </row>
    <row r="44" spans="2:13" ht="27.75" customHeight="1" x14ac:dyDescent="0.2">
      <c r="B44" s="1283"/>
      <c r="C44" s="1284"/>
      <c r="D44" s="106"/>
      <c r="E44" s="1289" t="s">
        <v>34</v>
      </c>
      <c r="F44" s="1289"/>
      <c r="G44" s="1289"/>
      <c r="H44" s="1290"/>
      <c r="I44" s="107">
        <v>654</v>
      </c>
      <c r="J44" s="108">
        <v>604</v>
      </c>
      <c r="K44" s="108">
        <v>553</v>
      </c>
      <c r="L44" s="108">
        <v>503</v>
      </c>
      <c r="M44" s="109">
        <v>453</v>
      </c>
    </row>
    <row r="45" spans="2:13" ht="27.75" customHeight="1" x14ac:dyDescent="0.2">
      <c r="B45" s="1283"/>
      <c r="C45" s="1284"/>
      <c r="D45" s="106"/>
      <c r="E45" s="1289" t="s">
        <v>35</v>
      </c>
      <c r="F45" s="1289"/>
      <c r="G45" s="1289"/>
      <c r="H45" s="1290"/>
      <c r="I45" s="107">
        <v>2840</v>
      </c>
      <c r="J45" s="108">
        <v>2827</v>
      </c>
      <c r="K45" s="108">
        <v>2882</v>
      </c>
      <c r="L45" s="108">
        <v>3005</v>
      </c>
      <c r="M45" s="109">
        <v>3245</v>
      </c>
    </row>
    <row r="46" spans="2:13" ht="27.75" customHeight="1" x14ac:dyDescent="0.2">
      <c r="B46" s="1283"/>
      <c r="C46" s="1284"/>
      <c r="D46" s="110"/>
      <c r="E46" s="1289" t="s">
        <v>36</v>
      </c>
      <c r="F46" s="1289"/>
      <c r="G46" s="1289"/>
      <c r="H46" s="1290"/>
      <c r="I46" s="107" t="s">
        <v>511</v>
      </c>
      <c r="J46" s="108" t="s">
        <v>511</v>
      </c>
      <c r="K46" s="108" t="s">
        <v>511</v>
      </c>
      <c r="L46" s="108" t="s">
        <v>511</v>
      </c>
      <c r="M46" s="109" t="s">
        <v>511</v>
      </c>
    </row>
    <row r="47" spans="2:13" ht="27.75" customHeight="1" x14ac:dyDescent="0.2">
      <c r="B47" s="1283"/>
      <c r="C47" s="1284"/>
      <c r="D47" s="111"/>
      <c r="E47" s="1291" t="s">
        <v>37</v>
      </c>
      <c r="F47" s="1292"/>
      <c r="G47" s="1292"/>
      <c r="H47" s="1293"/>
      <c r="I47" s="107" t="s">
        <v>511</v>
      </c>
      <c r="J47" s="108" t="s">
        <v>511</v>
      </c>
      <c r="K47" s="108" t="s">
        <v>511</v>
      </c>
      <c r="L47" s="108" t="s">
        <v>511</v>
      </c>
      <c r="M47" s="109" t="s">
        <v>511</v>
      </c>
    </row>
    <row r="48" spans="2:13" ht="27.75" customHeight="1" x14ac:dyDescent="0.2">
      <c r="B48" s="1283"/>
      <c r="C48" s="1284"/>
      <c r="D48" s="106"/>
      <c r="E48" s="1289" t="s">
        <v>38</v>
      </c>
      <c r="F48" s="1289"/>
      <c r="G48" s="1289"/>
      <c r="H48" s="1290"/>
      <c r="I48" s="107" t="s">
        <v>511</v>
      </c>
      <c r="J48" s="108" t="s">
        <v>511</v>
      </c>
      <c r="K48" s="108" t="s">
        <v>511</v>
      </c>
      <c r="L48" s="108" t="s">
        <v>511</v>
      </c>
      <c r="M48" s="109" t="s">
        <v>511</v>
      </c>
    </row>
    <row r="49" spans="2:13" ht="27.75" customHeight="1" x14ac:dyDescent="0.2">
      <c r="B49" s="1285"/>
      <c r="C49" s="1286"/>
      <c r="D49" s="106"/>
      <c r="E49" s="1289" t="s">
        <v>39</v>
      </c>
      <c r="F49" s="1289"/>
      <c r="G49" s="1289"/>
      <c r="H49" s="1290"/>
      <c r="I49" s="107" t="s">
        <v>511</v>
      </c>
      <c r="J49" s="108" t="s">
        <v>511</v>
      </c>
      <c r="K49" s="108" t="s">
        <v>511</v>
      </c>
      <c r="L49" s="108" t="s">
        <v>511</v>
      </c>
      <c r="M49" s="109" t="s">
        <v>511</v>
      </c>
    </row>
    <row r="50" spans="2:13" ht="27.75" customHeight="1" x14ac:dyDescent="0.2">
      <c r="B50" s="1294" t="s">
        <v>40</v>
      </c>
      <c r="C50" s="1295"/>
      <c r="D50" s="112"/>
      <c r="E50" s="1289" t="s">
        <v>41</v>
      </c>
      <c r="F50" s="1289"/>
      <c r="G50" s="1289"/>
      <c r="H50" s="1290"/>
      <c r="I50" s="107">
        <v>7368</v>
      </c>
      <c r="J50" s="108">
        <v>8735</v>
      </c>
      <c r="K50" s="108">
        <v>8233</v>
      </c>
      <c r="L50" s="108">
        <v>10545</v>
      </c>
      <c r="M50" s="109">
        <v>13871</v>
      </c>
    </row>
    <row r="51" spans="2:13" ht="27.75" customHeight="1" x14ac:dyDescent="0.2">
      <c r="B51" s="1283"/>
      <c r="C51" s="1284"/>
      <c r="D51" s="106"/>
      <c r="E51" s="1289" t="s">
        <v>42</v>
      </c>
      <c r="F51" s="1289"/>
      <c r="G51" s="1289"/>
      <c r="H51" s="1290"/>
      <c r="I51" s="107">
        <v>6383</v>
      </c>
      <c r="J51" s="108">
        <v>6163</v>
      </c>
      <c r="K51" s="108">
        <v>5472</v>
      </c>
      <c r="L51" s="108">
        <v>4898</v>
      </c>
      <c r="M51" s="109">
        <v>4426</v>
      </c>
    </row>
    <row r="52" spans="2:13" ht="27.75" customHeight="1" x14ac:dyDescent="0.2">
      <c r="B52" s="1285"/>
      <c r="C52" s="1286"/>
      <c r="D52" s="106"/>
      <c r="E52" s="1289" t="s">
        <v>43</v>
      </c>
      <c r="F52" s="1289"/>
      <c r="G52" s="1289"/>
      <c r="H52" s="1290"/>
      <c r="I52" s="107">
        <v>23872</v>
      </c>
      <c r="J52" s="108">
        <v>23323</v>
      </c>
      <c r="K52" s="108">
        <v>23207</v>
      </c>
      <c r="L52" s="108">
        <v>23016</v>
      </c>
      <c r="M52" s="109">
        <v>22867</v>
      </c>
    </row>
    <row r="53" spans="2:13" ht="27.75" customHeight="1" thickBot="1" x14ac:dyDescent="0.25">
      <c r="B53" s="1296" t="s">
        <v>44</v>
      </c>
      <c r="C53" s="1297"/>
      <c r="D53" s="113"/>
      <c r="E53" s="1298" t="s">
        <v>45</v>
      </c>
      <c r="F53" s="1298"/>
      <c r="G53" s="1298"/>
      <c r="H53" s="1299"/>
      <c r="I53" s="114">
        <v>-2419</v>
      </c>
      <c r="J53" s="115">
        <v>-4282</v>
      </c>
      <c r="K53" s="115">
        <v>-4342</v>
      </c>
      <c r="L53" s="115">
        <v>-1786</v>
      </c>
      <c r="M53" s="116">
        <v>-12123</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kVYEaJ4aCyM8E4js6J6X//8xq4M/Ot5yhBQBsC9ScWzhXz8nIVnEuHMrZZ9tBSjVXxUBrQ5puQSgzuXd8laQg==" saltValue="jjcUVwlOFg0el7fYsTi2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555</v>
      </c>
      <c r="G54" s="125" t="s">
        <v>556</v>
      </c>
      <c r="H54" s="126" t="s">
        <v>557</v>
      </c>
    </row>
    <row r="55" spans="2:8" ht="52.5" customHeight="1" x14ac:dyDescent="0.2">
      <c r="B55" s="127"/>
      <c r="C55" s="1305" t="s">
        <v>48</v>
      </c>
      <c r="D55" s="1305"/>
      <c r="E55" s="1306"/>
      <c r="F55" s="128">
        <v>3686</v>
      </c>
      <c r="G55" s="128">
        <v>4027</v>
      </c>
      <c r="H55" s="129">
        <v>4558</v>
      </c>
    </row>
    <row r="56" spans="2:8" ht="52.5" customHeight="1" x14ac:dyDescent="0.2">
      <c r="B56" s="130"/>
      <c r="C56" s="1307" t="s">
        <v>49</v>
      </c>
      <c r="D56" s="1307"/>
      <c r="E56" s="1308"/>
      <c r="F56" s="131">
        <v>274</v>
      </c>
      <c r="G56" s="131">
        <v>274</v>
      </c>
      <c r="H56" s="132">
        <v>275</v>
      </c>
    </row>
    <row r="57" spans="2:8" ht="53.25" customHeight="1" x14ac:dyDescent="0.2">
      <c r="B57" s="130"/>
      <c r="C57" s="1309" t="s">
        <v>50</v>
      </c>
      <c r="D57" s="1309"/>
      <c r="E57" s="1310"/>
      <c r="F57" s="133">
        <v>3856</v>
      </c>
      <c r="G57" s="133">
        <v>5827</v>
      </c>
      <c r="H57" s="134">
        <v>8621</v>
      </c>
    </row>
    <row r="58" spans="2:8" ht="45.75" customHeight="1" x14ac:dyDescent="0.2">
      <c r="B58" s="135"/>
      <c r="C58" s="1300" t="s">
        <v>586</v>
      </c>
      <c r="D58" s="1301"/>
      <c r="E58" s="1302"/>
      <c r="F58" s="136" t="s">
        <v>576</v>
      </c>
      <c r="G58" s="136">
        <v>2000</v>
      </c>
      <c r="H58" s="137">
        <v>4006</v>
      </c>
    </row>
    <row r="59" spans="2:8" ht="45.75" customHeight="1" x14ac:dyDescent="0.2">
      <c r="B59" s="135"/>
      <c r="C59" s="1300" t="s">
        <v>587</v>
      </c>
      <c r="D59" s="1301"/>
      <c r="E59" s="1302"/>
      <c r="F59" s="136">
        <v>2537</v>
      </c>
      <c r="G59" s="136">
        <v>2544</v>
      </c>
      <c r="H59" s="137">
        <v>2499</v>
      </c>
    </row>
    <row r="60" spans="2:8" ht="45.75" customHeight="1" x14ac:dyDescent="0.2">
      <c r="B60" s="135"/>
      <c r="C60" s="1300" t="s">
        <v>590</v>
      </c>
      <c r="D60" s="1301"/>
      <c r="E60" s="1302"/>
      <c r="F60" s="136" t="s">
        <v>576</v>
      </c>
      <c r="G60" s="136" t="s">
        <v>511</v>
      </c>
      <c r="H60" s="137">
        <v>694</v>
      </c>
    </row>
    <row r="61" spans="2:8" ht="45.75" customHeight="1" x14ac:dyDescent="0.2">
      <c r="B61" s="135"/>
      <c r="C61" s="1300" t="s">
        <v>588</v>
      </c>
      <c r="D61" s="1301"/>
      <c r="E61" s="1302"/>
      <c r="F61" s="136">
        <v>430</v>
      </c>
      <c r="G61" s="136">
        <v>430</v>
      </c>
      <c r="H61" s="137">
        <v>430</v>
      </c>
    </row>
    <row r="62" spans="2:8" ht="45.75" customHeight="1" thickBot="1" x14ac:dyDescent="0.25">
      <c r="B62" s="138"/>
      <c r="C62" s="1300" t="s">
        <v>589</v>
      </c>
      <c r="D62" s="1301"/>
      <c r="E62" s="1302"/>
      <c r="F62" s="136">
        <v>313</v>
      </c>
      <c r="G62" s="136">
        <v>280</v>
      </c>
      <c r="H62" s="139">
        <v>413</v>
      </c>
    </row>
    <row r="63" spans="2:8" ht="52.5" customHeight="1" thickBot="1" x14ac:dyDescent="0.25">
      <c r="B63" s="140"/>
      <c r="C63" s="1303" t="s">
        <v>51</v>
      </c>
      <c r="D63" s="1303"/>
      <c r="E63" s="1304"/>
      <c r="F63" s="141">
        <v>7816</v>
      </c>
      <c r="G63" s="141">
        <v>10128</v>
      </c>
      <c r="H63" s="142">
        <v>13453</v>
      </c>
    </row>
    <row r="64" spans="2:8" ht="15" customHeight="1" x14ac:dyDescent="0.2"/>
  </sheetData>
  <sheetProtection algorithmName="SHA-512" hashValue="U76AUtOo2UhkfV/Ot/XEI6x+d9T6gRwU/NQXjRxWUROBsrTHNKFD/AI7Em0dRucrkWcpGDnbtQ+56hT7FfF4oQ==" saltValue="f3psieXdiGvS8JmEKUVx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9" customWidth="1"/>
    <col min="2" max="107" width="2.453125" style="389" customWidth="1"/>
    <col min="108" max="108" width="6.08984375" style="397" customWidth="1"/>
    <col min="109" max="109" width="5.90625" style="396" customWidth="1"/>
    <col min="110" max="110" width="19.08984375" style="389" hidden="1"/>
    <col min="111" max="115" width="12.6328125" style="389" hidden="1"/>
    <col min="116" max="349" width="8.6328125" style="389" hidden="1"/>
    <col min="350" max="355" width="14.90625" style="389" hidden="1"/>
    <col min="356" max="357" width="15.90625" style="389" hidden="1"/>
    <col min="358" max="363" width="16.08984375" style="389" hidden="1"/>
    <col min="364" max="364" width="6.08984375" style="389" hidden="1"/>
    <col min="365" max="365" width="3" style="389" hidden="1"/>
    <col min="366" max="605" width="8.6328125" style="389" hidden="1"/>
    <col min="606" max="611" width="14.90625" style="389" hidden="1"/>
    <col min="612" max="613" width="15.90625" style="389" hidden="1"/>
    <col min="614" max="619" width="16.08984375" style="389" hidden="1"/>
    <col min="620" max="620" width="6.08984375" style="389" hidden="1"/>
    <col min="621" max="621" width="3" style="389" hidden="1"/>
    <col min="622" max="861" width="8.6328125" style="389" hidden="1"/>
    <col min="862" max="867" width="14.90625" style="389" hidden="1"/>
    <col min="868" max="869" width="15.90625" style="389" hidden="1"/>
    <col min="870" max="875" width="16.08984375" style="389" hidden="1"/>
    <col min="876" max="876" width="6.08984375" style="389" hidden="1"/>
    <col min="877" max="877" width="3" style="389" hidden="1"/>
    <col min="878" max="1117" width="8.6328125" style="389" hidden="1"/>
    <col min="1118" max="1123" width="14.90625" style="389" hidden="1"/>
    <col min="1124" max="1125" width="15.90625" style="389" hidden="1"/>
    <col min="1126" max="1131" width="16.08984375" style="389" hidden="1"/>
    <col min="1132" max="1132" width="6.08984375" style="389" hidden="1"/>
    <col min="1133" max="1133" width="3" style="389" hidden="1"/>
    <col min="1134" max="1373" width="8.6328125" style="389" hidden="1"/>
    <col min="1374" max="1379" width="14.90625" style="389" hidden="1"/>
    <col min="1380" max="1381" width="15.90625" style="389" hidden="1"/>
    <col min="1382" max="1387" width="16.08984375" style="389" hidden="1"/>
    <col min="1388" max="1388" width="6.08984375" style="389" hidden="1"/>
    <col min="1389" max="1389" width="3" style="389" hidden="1"/>
    <col min="1390" max="1629" width="8.6328125" style="389" hidden="1"/>
    <col min="1630" max="1635" width="14.90625" style="389" hidden="1"/>
    <col min="1636" max="1637" width="15.90625" style="389" hidden="1"/>
    <col min="1638" max="1643" width="16.08984375" style="389" hidden="1"/>
    <col min="1644" max="1644" width="6.08984375" style="389" hidden="1"/>
    <col min="1645" max="1645" width="3" style="389" hidden="1"/>
    <col min="1646" max="1885" width="8.6328125" style="389" hidden="1"/>
    <col min="1886" max="1891" width="14.90625" style="389" hidden="1"/>
    <col min="1892" max="1893" width="15.90625" style="389" hidden="1"/>
    <col min="1894" max="1899" width="16.08984375" style="389" hidden="1"/>
    <col min="1900" max="1900" width="6.08984375" style="389" hidden="1"/>
    <col min="1901" max="1901" width="3" style="389" hidden="1"/>
    <col min="1902" max="2141" width="8.6328125" style="389" hidden="1"/>
    <col min="2142" max="2147" width="14.90625" style="389" hidden="1"/>
    <col min="2148" max="2149" width="15.90625" style="389" hidden="1"/>
    <col min="2150" max="2155" width="16.08984375" style="389" hidden="1"/>
    <col min="2156" max="2156" width="6.08984375" style="389" hidden="1"/>
    <col min="2157" max="2157" width="3" style="389" hidden="1"/>
    <col min="2158" max="2397" width="8.6328125" style="389" hidden="1"/>
    <col min="2398" max="2403" width="14.90625" style="389" hidden="1"/>
    <col min="2404" max="2405" width="15.90625" style="389" hidden="1"/>
    <col min="2406" max="2411" width="16.08984375" style="389" hidden="1"/>
    <col min="2412" max="2412" width="6.08984375" style="389" hidden="1"/>
    <col min="2413" max="2413" width="3" style="389" hidden="1"/>
    <col min="2414" max="2653" width="8.6328125" style="389" hidden="1"/>
    <col min="2654" max="2659" width="14.90625" style="389" hidden="1"/>
    <col min="2660" max="2661" width="15.90625" style="389" hidden="1"/>
    <col min="2662" max="2667" width="16.08984375" style="389" hidden="1"/>
    <col min="2668" max="2668" width="6.08984375" style="389" hidden="1"/>
    <col min="2669" max="2669" width="3" style="389" hidden="1"/>
    <col min="2670" max="2909" width="8.6328125" style="389" hidden="1"/>
    <col min="2910" max="2915" width="14.90625" style="389" hidden="1"/>
    <col min="2916" max="2917" width="15.90625" style="389" hidden="1"/>
    <col min="2918" max="2923" width="16.08984375" style="389" hidden="1"/>
    <col min="2924" max="2924" width="6.08984375" style="389" hidden="1"/>
    <col min="2925" max="2925" width="3" style="389" hidden="1"/>
    <col min="2926" max="3165" width="8.6328125" style="389" hidden="1"/>
    <col min="3166" max="3171" width="14.90625" style="389" hidden="1"/>
    <col min="3172" max="3173" width="15.90625" style="389" hidden="1"/>
    <col min="3174" max="3179" width="16.08984375" style="389" hidden="1"/>
    <col min="3180" max="3180" width="6.08984375" style="389" hidden="1"/>
    <col min="3181" max="3181" width="3" style="389" hidden="1"/>
    <col min="3182" max="3421" width="8.6328125" style="389" hidden="1"/>
    <col min="3422" max="3427" width="14.90625" style="389" hidden="1"/>
    <col min="3428" max="3429" width="15.90625" style="389" hidden="1"/>
    <col min="3430" max="3435" width="16.08984375" style="389" hidden="1"/>
    <col min="3436" max="3436" width="6.08984375" style="389" hidden="1"/>
    <col min="3437" max="3437" width="3" style="389" hidden="1"/>
    <col min="3438" max="3677" width="8.6328125" style="389" hidden="1"/>
    <col min="3678" max="3683" width="14.90625" style="389" hidden="1"/>
    <col min="3684" max="3685" width="15.90625" style="389" hidden="1"/>
    <col min="3686" max="3691" width="16.08984375" style="389" hidden="1"/>
    <col min="3692" max="3692" width="6.08984375" style="389" hidden="1"/>
    <col min="3693" max="3693" width="3" style="389" hidden="1"/>
    <col min="3694" max="3933" width="8.6328125" style="389" hidden="1"/>
    <col min="3934" max="3939" width="14.90625" style="389" hidden="1"/>
    <col min="3940" max="3941" width="15.90625" style="389" hidden="1"/>
    <col min="3942" max="3947" width="16.08984375" style="389" hidden="1"/>
    <col min="3948" max="3948" width="6.08984375" style="389" hidden="1"/>
    <col min="3949" max="3949" width="3" style="389" hidden="1"/>
    <col min="3950" max="4189" width="8.6328125" style="389" hidden="1"/>
    <col min="4190" max="4195" width="14.90625" style="389" hidden="1"/>
    <col min="4196" max="4197" width="15.90625" style="389" hidden="1"/>
    <col min="4198" max="4203" width="16.08984375" style="389" hidden="1"/>
    <col min="4204" max="4204" width="6.08984375" style="389" hidden="1"/>
    <col min="4205" max="4205" width="3" style="389" hidden="1"/>
    <col min="4206" max="4445" width="8.6328125" style="389" hidden="1"/>
    <col min="4446" max="4451" width="14.90625" style="389" hidden="1"/>
    <col min="4452" max="4453" width="15.90625" style="389" hidden="1"/>
    <col min="4454" max="4459" width="16.08984375" style="389" hidden="1"/>
    <col min="4460" max="4460" width="6.08984375" style="389" hidden="1"/>
    <col min="4461" max="4461" width="3" style="389" hidden="1"/>
    <col min="4462" max="4701" width="8.6328125" style="389" hidden="1"/>
    <col min="4702" max="4707" width="14.90625" style="389" hidden="1"/>
    <col min="4708" max="4709" width="15.90625" style="389" hidden="1"/>
    <col min="4710" max="4715" width="16.08984375" style="389" hidden="1"/>
    <col min="4716" max="4716" width="6.08984375" style="389" hidden="1"/>
    <col min="4717" max="4717" width="3" style="389" hidden="1"/>
    <col min="4718" max="4957" width="8.6328125" style="389" hidden="1"/>
    <col min="4958" max="4963" width="14.90625" style="389" hidden="1"/>
    <col min="4964" max="4965" width="15.90625" style="389" hidden="1"/>
    <col min="4966" max="4971" width="16.08984375" style="389" hidden="1"/>
    <col min="4972" max="4972" width="6.08984375" style="389" hidden="1"/>
    <col min="4973" max="4973" width="3" style="389" hidden="1"/>
    <col min="4974" max="5213" width="8.6328125" style="389" hidden="1"/>
    <col min="5214" max="5219" width="14.90625" style="389" hidden="1"/>
    <col min="5220" max="5221" width="15.90625" style="389" hidden="1"/>
    <col min="5222" max="5227" width="16.08984375" style="389" hidden="1"/>
    <col min="5228" max="5228" width="6.08984375" style="389" hidden="1"/>
    <col min="5229" max="5229" width="3" style="389" hidden="1"/>
    <col min="5230" max="5469" width="8.6328125" style="389" hidden="1"/>
    <col min="5470" max="5475" width="14.90625" style="389" hidden="1"/>
    <col min="5476" max="5477" width="15.90625" style="389" hidden="1"/>
    <col min="5478" max="5483" width="16.08984375" style="389" hidden="1"/>
    <col min="5484" max="5484" width="6.08984375" style="389" hidden="1"/>
    <col min="5485" max="5485" width="3" style="389" hidden="1"/>
    <col min="5486" max="5725" width="8.6328125" style="389" hidden="1"/>
    <col min="5726" max="5731" width="14.90625" style="389" hidden="1"/>
    <col min="5732" max="5733" width="15.90625" style="389" hidden="1"/>
    <col min="5734" max="5739" width="16.08984375" style="389" hidden="1"/>
    <col min="5740" max="5740" width="6.08984375" style="389" hidden="1"/>
    <col min="5741" max="5741" width="3" style="389" hidden="1"/>
    <col min="5742" max="5981" width="8.6328125" style="389" hidden="1"/>
    <col min="5982" max="5987" width="14.90625" style="389" hidden="1"/>
    <col min="5988" max="5989" width="15.90625" style="389" hidden="1"/>
    <col min="5990" max="5995" width="16.08984375" style="389" hidden="1"/>
    <col min="5996" max="5996" width="6.08984375" style="389" hidden="1"/>
    <col min="5997" max="5997" width="3" style="389" hidden="1"/>
    <col min="5998" max="6237" width="8.6328125" style="389" hidden="1"/>
    <col min="6238" max="6243" width="14.90625" style="389" hidden="1"/>
    <col min="6244" max="6245" width="15.90625" style="389" hidden="1"/>
    <col min="6246" max="6251" width="16.08984375" style="389" hidden="1"/>
    <col min="6252" max="6252" width="6.08984375" style="389" hidden="1"/>
    <col min="6253" max="6253" width="3" style="389" hidden="1"/>
    <col min="6254" max="6493" width="8.6328125" style="389" hidden="1"/>
    <col min="6494" max="6499" width="14.90625" style="389" hidden="1"/>
    <col min="6500" max="6501" width="15.90625" style="389" hidden="1"/>
    <col min="6502" max="6507" width="16.08984375" style="389" hidden="1"/>
    <col min="6508" max="6508" width="6.08984375" style="389" hidden="1"/>
    <col min="6509" max="6509" width="3" style="389" hidden="1"/>
    <col min="6510" max="6749" width="8.6328125" style="389" hidden="1"/>
    <col min="6750" max="6755" width="14.90625" style="389" hidden="1"/>
    <col min="6756" max="6757" width="15.90625" style="389" hidden="1"/>
    <col min="6758" max="6763" width="16.08984375" style="389" hidden="1"/>
    <col min="6764" max="6764" width="6.08984375" style="389" hidden="1"/>
    <col min="6765" max="6765" width="3" style="389" hidden="1"/>
    <col min="6766" max="7005" width="8.6328125" style="389" hidden="1"/>
    <col min="7006" max="7011" width="14.90625" style="389" hidden="1"/>
    <col min="7012" max="7013" width="15.90625" style="389" hidden="1"/>
    <col min="7014" max="7019" width="16.08984375" style="389" hidden="1"/>
    <col min="7020" max="7020" width="6.08984375" style="389" hidden="1"/>
    <col min="7021" max="7021" width="3" style="389" hidden="1"/>
    <col min="7022" max="7261" width="8.6328125" style="389" hidden="1"/>
    <col min="7262" max="7267" width="14.90625" style="389" hidden="1"/>
    <col min="7268" max="7269" width="15.90625" style="389" hidden="1"/>
    <col min="7270" max="7275" width="16.08984375" style="389" hidden="1"/>
    <col min="7276" max="7276" width="6.08984375" style="389" hidden="1"/>
    <col min="7277" max="7277" width="3" style="389" hidden="1"/>
    <col min="7278" max="7517" width="8.6328125" style="389" hidden="1"/>
    <col min="7518" max="7523" width="14.90625" style="389" hidden="1"/>
    <col min="7524" max="7525" width="15.90625" style="389" hidden="1"/>
    <col min="7526" max="7531" width="16.08984375" style="389" hidden="1"/>
    <col min="7532" max="7532" width="6.08984375" style="389" hidden="1"/>
    <col min="7533" max="7533" width="3" style="389" hidden="1"/>
    <col min="7534" max="7773" width="8.6328125" style="389" hidden="1"/>
    <col min="7774" max="7779" width="14.90625" style="389" hidden="1"/>
    <col min="7780" max="7781" width="15.90625" style="389" hidden="1"/>
    <col min="7782" max="7787" width="16.08984375" style="389" hidden="1"/>
    <col min="7788" max="7788" width="6.08984375" style="389" hidden="1"/>
    <col min="7789" max="7789" width="3" style="389" hidden="1"/>
    <col min="7790" max="8029" width="8.6328125" style="389" hidden="1"/>
    <col min="8030" max="8035" width="14.90625" style="389" hidden="1"/>
    <col min="8036" max="8037" width="15.90625" style="389" hidden="1"/>
    <col min="8038" max="8043" width="16.08984375" style="389" hidden="1"/>
    <col min="8044" max="8044" width="6.08984375" style="389" hidden="1"/>
    <col min="8045" max="8045" width="3" style="389" hidden="1"/>
    <col min="8046" max="8285" width="8.6328125" style="389" hidden="1"/>
    <col min="8286" max="8291" width="14.90625" style="389" hidden="1"/>
    <col min="8292" max="8293" width="15.90625" style="389" hidden="1"/>
    <col min="8294" max="8299" width="16.08984375" style="389" hidden="1"/>
    <col min="8300" max="8300" width="6.08984375" style="389" hidden="1"/>
    <col min="8301" max="8301" width="3" style="389" hidden="1"/>
    <col min="8302" max="8541" width="8.6328125" style="389" hidden="1"/>
    <col min="8542" max="8547" width="14.90625" style="389" hidden="1"/>
    <col min="8548" max="8549" width="15.90625" style="389" hidden="1"/>
    <col min="8550" max="8555" width="16.08984375" style="389" hidden="1"/>
    <col min="8556" max="8556" width="6.08984375" style="389" hidden="1"/>
    <col min="8557" max="8557" width="3" style="389" hidden="1"/>
    <col min="8558" max="8797" width="8.6328125" style="389" hidden="1"/>
    <col min="8798" max="8803" width="14.90625" style="389" hidden="1"/>
    <col min="8804" max="8805" width="15.90625" style="389" hidden="1"/>
    <col min="8806" max="8811" width="16.08984375" style="389" hidden="1"/>
    <col min="8812" max="8812" width="6.08984375" style="389" hidden="1"/>
    <col min="8813" max="8813" width="3" style="389" hidden="1"/>
    <col min="8814" max="9053" width="8.6328125" style="389" hidden="1"/>
    <col min="9054" max="9059" width="14.90625" style="389" hidden="1"/>
    <col min="9060" max="9061" width="15.90625" style="389" hidden="1"/>
    <col min="9062" max="9067" width="16.08984375" style="389" hidden="1"/>
    <col min="9068" max="9068" width="6.08984375" style="389" hidden="1"/>
    <col min="9069" max="9069" width="3" style="389" hidden="1"/>
    <col min="9070" max="9309" width="8.6328125" style="389" hidden="1"/>
    <col min="9310" max="9315" width="14.90625" style="389" hidden="1"/>
    <col min="9316" max="9317" width="15.90625" style="389" hidden="1"/>
    <col min="9318" max="9323" width="16.08984375" style="389" hidden="1"/>
    <col min="9324" max="9324" width="6.08984375" style="389" hidden="1"/>
    <col min="9325" max="9325" width="3" style="389" hidden="1"/>
    <col min="9326" max="9565" width="8.6328125" style="389" hidden="1"/>
    <col min="9566" max="9571" width="14.90625" style="389" hidden="1"/>
    <col min="9572" max="9573" width="15.90625" style="389" hidden="1"/>
    <col min="9574" max="9579" width="16.08984375" style="389" hidden="1"/>
    <col min="9580" max="9580" width="6.08984375" style="389" hidden="1"/>
    <col min="9581" max="9581" width="3" style="389" hidden="1"/>
    <col min="9582" max="9821" width="8.6328125" style="389" hidden="1"/>
    <col min="9822" max="9827" width="14.90625" style="389" hidden="1"/>
    <col min="9828" max="9829" width="15.90625" style="389" hidden="1"/>
    <col min="9830" max="9835" width="16.08984375" style="389" hidden="1"/>
    <col min="9836" max="9836" width="6.08984375" style="389" hidden="1"/>
    <col min="9837" max="9837" width="3" style="389" hidden="1"/>
    <col min="9838" max="10077" width="8.6328125" style="389" hidden="1"/>
    <col min="10078" max="10083" width="14.90625" style="389" hidden="1"/>
    <col min="10084" max="10085" width="15.90625" style="389" hidden="1"/>
    <col min="10086" max="10091" width="16.08984375" style="389" hidden="1"/>
    <col min="10092" max="10092" width="6.08984375" style="389" hidden="1"/>
    <col min="10093" max="10093" width="3" style="389" hidden="1"/>
    <col min="10094" max="10333" width="8.6328125" style="389" hidden="1"/>
    <col min="10334" max="10339" width="14.90625" style="389" hidden="1"/>
    <col min="10340" max="10341" width="15.90625" style="389" hidden="1"/>
    <col min="10342" max="10347" width="16.08984375" style="389" hidden="1"/>
    <col min="10348" max="10348" width="6.08984375" style="389" hidden="1"/>
    <col min="10349" max="10349" width="3" style="389" hidden="1"/>
    <col min="10350" max="10589" width="8.6328125" style="389" hidden="1"/>
    <col min="10590" max="10595" width="14.90625" style="389" hidden="1"/>
    <col min="10596" max="10597" width="15.90625" style="389" hidden="1"/>
    <col min="10598" max="10603" width="16.08984375" style="389" hidden="1"/>
    <col min="10604" max="10604" width="6.08984375" style="389" hidden="1"/>
    <col min="10605" max="10605" width="3" style="389" hidden="1"/>
    <col min="10606" max="10845" width="8.6328125" style="389" hidden="1"/>
    <col min="10846" max="10851" width="14.90625" style="389" hidden="1"/>
    <col min="10852" max="10853" width="15.90625" style="389" hidden="1"/>
    <col min="10854" max="10859" width="16.08984375" style="389" hidden="1"/>
    <col min="10860" max="10860" width="6.08984375" style="389" hidden="1"/>
    <col min="10861" max="10861" width="3" style="389" hidden="1"/>
    <col min="10862" max="11101" width="8.6328125" style="389" hidden="1"/>
    <col min="11102" max="11107" width="14.90625" style="389" hidden="1"/>
    <col min="11108" max="11109" width="15.90625" style="389" hidden="1"/>
    <col min="11110" max="11115" width="16.08984375" style="389" hidden="1"/>
    <col min="11116" max="11116" width="6.08984375" style="389" hidden="1"/>
    <col min="11117" max="11117" width="3" style="389" hidden="1"/>
    <col min="11118" max="11357" width="8.6328125" style="389" hidden="1"/>
    <col min="11358" max="11363" width="14.90625" style="389" hidden="1"/>
    <col min="11364" max="11365" width="15.90625" style="389" hidden="1"/>
    <col min="11366" max="11371" width="16.08984375" style="389" hidden="1"/>
    <col min="11372" max="11372" width="6.08984375" style="389" hidden="1"/>
    <col min="11373" max="11373" width="3" style="389" hidden="1"/>
    <col min="11374" max="11613" width="8.6328125" style="389" hidden="1"/>
    <col min="11614" max="11619" width="14.90625" style="389" hidden="1"/>
    <col min="11620" max="11621" width="15.90625" style="389" hidden="1"/>
    <col min="11622" max="11627" width="16.08984375" style="389" hidden="1"/>
    <col min="11628" max="11628" width="6.08984375" style="389" hidden="1"/>
    <col min="11629" max="11629" width="3" style="389" hidden="1"/>
    <col min="11630" max="11869" width="8.6328125" style="389" hidden="1"/>
    <col min="11870" max="11875" width="14.90625" style="389" hidden="1"/>
    <col min="11876" max="11877" width="15.90625" style="389" hidden="1"/>
    <col min="11878" max="11883" width="16.08984375" style="389" hidden="1"/>
    <col min="11884" max="11884" width="6.08984375" style="389" hidden="1"/>
    <col min="11885" max="11885" width="3" style="389" hidden="1"/>
    <col min="11886" max="12125" width="8.6328125" style="389" hidden="1"/>
    <col min="12126" max="12131" width="14.90625" style="389" hidden="1"/>
    <col min="12132" max="12133" width="15.90625" style="389" hidden="1"/>
    <col min="12134" max="12139" width="16.08984375" style="389" hidden="1"/>
    <col min="12140" max="12140" width="6.08984375" style="389" hidden="1"/>
    <col min="12141" max="12141" width="3" style="389" hidden="1"/>
    <col min="12142" max="12381" width="8.6328125" style="389" hidden="1"/>
    <col min="12382" max="12387" width="14.90625" style="389" hidden="1"/>
    <col min="12388" max="12389" width="15.90625" style="389" hidden="1"/>
    <col min="12390" max="12395" width="16.08984375" style="389" hidden="1"/>
    <col min="12396" max="12396" width="6.08984375" style="389" hidden="1"/>
    <col min="12397" max="12397" width="3" style="389" hidden="1"/>
    <col min="12398" max="12637" width="8.6328125" style="389" hidden="1"/>
    <col min="12638" max="12643" width="14.90625" style="389" hidden="1"/>
    <col min="12644" max="12645" width="15.90625" style="389" hidden="1"/>
    <col min="12646" max="12651" width="16.08984375" style="389" hidden="1"/>
    <col min="12652" max="12652" width="6.08984375" style="389" hidden="1"/>
    <col min="12653" max="12653" width="3" style="389" hidden="1"/>
    <col min="12654" max="12893" width="8.6328125" style="389" hidden="1"/>
    <col min="12894" max="12899" width="14.90625" style="389" hidden="1"/>
    <col min="12900" max="12901" width="15.90625" style="389" hidden="1"/>
    <col min="12902" max="12907" width="16.08984375" style="389" hidden="1"/>
    <col min="12908" max="12908" width="6.08984375" style="389" hidden="1"/>
    <col min="12909" max="12909" width="3" style="389" hidden="1"/>
    <col min="12910" max="13149" width="8.6328125" style="389" hidden="1"/>
    <col min="13150" max="13155" width="14.90625" style="389" hidden="1"/>
    <col min="13156" max="13157" width="15.90625" style="389" hidden="1"/>
    <col min="13158" max="13163" width="16.08984375" style="389" hidden="1"/>
    <col min="13164" max="13164" width="6.08984375" style="389" hidden="1"/>
    <col min="13165" max="13165" width="3" style="389" hidden="1"/>
    <col min="13166" max="13405" width="8.6328125" style="389" hidden="1"/>
    <col min="13406" max="13411" width="14.90625" style="389" hidden="1"/>
    <col min="13412" max="13413" width="15.90625" style="389" hidden="1"/>
    <col min="13414" max="13419" width="16.08984375" style="389" hidden="1"/>
    <col min="13420" max="13420" width="6.08984375" style="389" hidden="1"/>
    <col min="13421" max="13421" width="3" style="389" hidden="1"/>
    <col min="13422" max="13661" width="8.6328125" style="389" hidden="1"/>
    <col min="13662" max="13667" width="14.90625" style="389" hidden="1"/>
    <col min="13668" max="13669" width="15.90625" style="389" hidden="1"/>
    <col min="13670" max="13675" width="16.08984375" style="389" hidden="1"/>
    <col min="13676" max="13676" width="6.08984375" style="389" hidden="1"/>
    <col min="13677" max="13677" width="3" style="389" hidden="1"/>
    <col min="13678" max="13917" width="8.6328125" style="389" hidden="1"/>
    <col min="13918" max="13923" width="14.90625" style="389" hidden="1"/>
    <col min="13924" max="13925" width="15.90625" style="389" hidden="1"/>
    <col min="13926" max="13931" width="16.08984375" style="389" hidden="1"/>
    <col min="13932" max="13932" width="6.08984375" style="389" hidden="1"/>
    <col min="13933" max="13933" width="3" style="389" hidden="1"/>
    <col min="13934" max="14173" width="8.6328125" style="389" hidden="1"/>
    <col min="14174" max="14179" width="14.90625" style="389" hidden="1"/>
    <col min="14180" max="14181" width="15.90625" style="389" hidden="1"/>
    <col min="14182" max="14187" width="16.08984375" style="389" hidden="1"/>
    <col min="14188" max="14188" width="6.08984375" style="389" hidden="1"/>
    <col min="14189" max="14189" width="3" style="389" hidden="1"/>
    <col min="14190" max="14429" width="8.6328125" style="389" hidden="1"/>
    <col min="14430" max="14435" width="14.90625" style="389" hidden="1"/>
    <col min="14436" max="14437" width="15.90625" style="389" hidden="1"/>
    <col min="14438" max="14443" width="16.08984375" style="389" hidden="1"/>
    <col min="14444" max="14444" width="6.08984375" style="389" hidden="1"/>
    <col min="14445" max="14445" width="3" style="389" hidden="1"/>
    <col min="14446" max="14685" width="8.6328125" style="389" hidden="1"/>
    <col min="14686" max="14691" width="14.90625" style="389" hidden="1"/>
    <col min="14692" max="14693" width="15.90625" style="389" hidden="1"/>
    <col min="14694" max="14699" width="16.08984375" style="389" hidden="1"/>
    <col min="14700" max="14700" width="6.08984375" style="389" hidden="1"/>
    <col min="14701" max="14701" width="3" style="389" hidden="1"/>
    <col min="14702" max="14941" width="8.6328125" style="389" hidden="1"/>
    <col min="14942" max="14947" width="14.90625" style="389" hidden="1"/>
    <col min="14948" max="14949" width="15.90625" style="389" hidden="1"/>
    <col min="14950" max="14955" width="16.08984375" style="389" hidden="1"/>
    <col min="14956" max="14956" width="6.08984375" style="389" hidden="1"/>
    <col min="14957" max="14957" width="3" style="389" hidden="1"/>
    <col min="14958" max="15197" width="8.6328125" style="389" hidden="1"/>
    <col min="15198" max="15203" width="14.90625" style="389" hidden="1"/>
    <col min="15204" max="15205" width="15.90625" style="389" hidden="1"/>
    <col min="15206" max="15211" width="16.08984375" style="389" hidden="1"/>
    <col min="15212" max="15212" width="6.08984375" style="389" hidden="1"/>
    <col min="15213" max="15213" width="3" style="389" hidden="1"/>
    <col min="15214" max="15453" width="8.6328125" style="389" hidden="1"/>
    <col min="15454" max="15459" width="14.90625" style="389" hidden="1"/>
    <col min="15460" max="15461" width="15.90625" style="389" hidden="1"/>
    <col min="15462" max="15467" width="16.08984375" style="389" hidden="1"/>
    <col min="15468" max="15468" width="6.08984375" style="389" hidden="1"/>
    <col min="15469" max="15469" width="3" style="389" hidden="1"/>
    <col min="15470" max="15709" width="8.6328125" style="389" hidden="1"/>
    <col min="15710" max="15715" width="14.90625" style="389" hidden="1"/>
    <col min="15716" max="15717" width="15.90625" style="389" hidden="1"/>
    <col min="15718" max="15723" width="16.08984375" style="389" hidden="1"/>
    <col min="15724" max="15724" width="6.08984375" style="389" hidden="1"/>
    <col min="15725" max="15725" width="3" style="389" hidden="1"/>
    <col min="15726" max="15965" width="8.6328125" style="389" hidden="1"/>
    <col min="15966" max="15971" width="14.90625" style="389" hidden="1"/>
    <col min="15972" max="15973" width="15.90625" style="389" hidden="1"/>
    <col min="15974" max="15979" width="16.08984375" style="389" hidden="1"/>
    <col min="15980" max="15980" width="6.08984375" style="389" hidden="1"/>
    <col min="15981" max="15981" width="3" style="389" hidden="1"/>
    <col min="15982" max="16221" width="8.6328125" style="389" hidden="1"/>
    <col min="16222" max="16227" width="14.90625" style="389" hidden="1"/>
    <col min="16228" max="16229" width="15.90625" style="389" hidden="1"/>
    <col min="16230" max="16235" width="16.08984375" style="389" hidden="1"/>
    <col min="16236" max="16236" width="6.08984375" style="389" hidden="1"/>
    <col min="16237" max="16237" width="3" style="389" hidden="1"/>
    <col min="16238" max="16384" width="8.6328125" style="389" hidden="1"/>
  </cols>
  <sheetData>
    <row r="1" spans="1:143" ht="42.75" customHeight="1" x14ac:dyDescent="0.2">
      <c r="A1" s="387"/>
      <c r="B1" s="388"/>
      <c r="DD1" s="389"/>
      <c r="DE1" s="389"/>
    </row>
    <row r="2" spans="1:143" ht="25.5" customHeight="1" x14ac:dyDescent="0.2">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2">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1" customFormat="1" ht="13" x14ac:dyDescent="0.2">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ht="13" x14ac:dyDescent="0.2">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ht="13" x14ac:dyDescent="0.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9"/>
      <c r="DE19" s="389"/>
    </row>
    <row r="20" spans="1:351" ht="13" x14ac:dyDescent="0.2">
      <c r="DD20" s="389"/>
      <c r="DE20" s="389"/>
    </row>
    <row r="21" spans="1:351" ht="16.5" x14ac:dyDescent="0.2">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6.5" x14ac:dyDescent="0.2">
      <c r="B22" s="396"/>
      <c r="MM22" s="395"/>
    </row>
    <row r="23" spans="1:351" ht="13" x14ac:dyDescent="0.2">
      <c r="B23" s="396"/>
    </row>
    <row r="24" spans="1:351" ht="13" x14ac:dyDescent="0.2">
      <c r="B24" s="396"/>
    </row>
    <row r="25" spans="1:351" ht="13" x14ac:dyDescent="0.2">
      <c r="B25" s="396"/>
    </row>
    <row r="26" spans="1:351" ht="13" x14ac:dyDescent="0.2">
      <c r="B26" s="396"/>
    </row>
    <row r="27" spans="1:351" ht="13" x14ac:dyDescent="0.2">
      <c r="B27" s="396"/>
    </row>
    <row r="28" spans="1:351" ht="13" x14ac:dyDescent="0.2">
      <c r="B28" s="396"/>
    </row>
    <row r="29" spans="1:351" ht="13" x14ac:dyDescent="0.2">
      <c r="B29" s="396"/>
    </row>
    <row r="30" spans="1:351" ht="13" x14ac:dyDescent="0.2">
      <c r="B30" s="396"/>
    </row>
    <row r="31" spans="1:351" ht="13" x14ac:dyDescent="0.2">
      <c r="B31" s="396"/>
    </row>
    <row r="32" spans="1:351" ht="13" x14ac:dyDescent="0.2">
      <c r="B32" s="396"/>
    </row>
    <row r="33" spans="2:109" ht="13" x14ac:dyDescent="0.2">
      <c r="B33" s="396"/>
    </row>
    <row r="34" spans="2:109" ht="13" x14ac:dyDescent="0.2">
      <c r="B34" s="396"/>
    </row>
    <row r="35" spans="2:109" ht="13" x14ac:dyDescent="0.2">
      <c r="B35" s="396"/>
    </row>
    <row r="36" spans="2:109" ht="13" x14ac:dyDescent="0.2">
      <c r="B36" s="396"/>
    </row>
    <row r="37" spans="2:109" ht="13" x14ac:dyDescent="0.2">
      <c r="B37" s="396"/>
    </row>
    <row r="38" spans="2:109" ht="13" x14ac:dyDescent="0.2">
      <c r="B38" s="396"/>
    </row>
    <row r="39" spans="2:109" ht="13" x14ac:dyDescent="0.2">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ht="13" x14ac:dyDescent="0.2">
      <c r="B40" s="401"/>
      <c r="DD40" s="401"/>
      <c r="DE40" s="389"/>
    </row>
    <row r="41" spans="2:109" ht="16.5" x14ac:dyDescent="0.2">
      <c r="B41" s="402" t="s">
        <v>592</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ht="13" x14ac:dyDescent="0.2">
      <c r="B42" s="396"/>
      <c r="G42" s="403"/>
      <c r="I42" s="404"/>
      <c r="J42" s="404"/>
      <c r="K42" s="404"/>
      <c r="AM42" s="403"/>
      <c r="AN42" s="403" t="s">
        <v>593</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2">
      <c r="B43" s="396"/>
      <c r="AN43" s="1323" t="s">
        <v>594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 x14ac:dyDescent="0.2">
      <c r="B44" s="396"/>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 x14ac:dyDescent="0.2">
      <c r="B45" s="396"/>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 x14ac:dyDescent="0.2">
      <c r="B46" s="396"/>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 x14ac:dyDescent="0.2">
      <c r="B47" s="396"/>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 x14ac:dyDescent="0.2">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ht="13" x14ac:dyDescent="0.2">
      <c r="B49" s="396"/>
      <c r="AN49" s="389" t="s">
        <v>595</v>
      </c>
    </row>
    <row r="50" spans="1:109" ht="13" x14ac:dyDescent="0.2">
      <c r="B50" s="396"/>
      <c r="G50" s="1317"/>
      <c r="H50" s="1317"/>
      <c r="I50" s="1317"/>
      <c r="J50" s="1317"/>
      <c r="K50" s="406"/>
      <c r="L50" s="406"/>
      <c r="M50" s="407"/>
      <c r="N50" s="40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x14ac:dyDescent="0.2">
      <c r="B51" s="396"/>
      <c r="G51" s="1319"/>
      <c r="H51" s="1319"/>
      <c r="I51" s="1332"/>
      <c r="J51" s="1332"/>
      <c r="K51" s="1318"/>
      <c r="L51" s="1318"/>
      <c r="M51" s="1318"/>
      <c r="N51" s="1318"/>
      <c r="AM51" s="405"/>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 x14ac:dyDescent="0.2">
      <c r="B52" s="396"/>
      <c r="G52" s="1319"/>
      <c r="H52" s="1319"/>
      <c r="I52" s="1332"/>
      <c r="J52" s="1332"/>
      <c r="K52" s="1318"/>
      <c r="L52" s="1318"/>
      <c r="M52" s="1318"/>
      <c r="N52" s="1318"/>
      <c r="AM52" s="405"/>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4"/>
      <c r="B53" s="396"/>
      <c r="G53" s="1319"/>
      <c r="H53" s="1319"/>
      <c r="I53" s="1317"/>
      <c r="J53" s="1317"/>
      <c r="K53" s="1318"/>
      <c r="L53" s="1318"/>
      <c r="M53" s="1318"/>
      <c r="N53" s="1318"/>
      <c r="AM53" s="405"/>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60</v>
      </c>
      <c r="BQ53" s="1311"/>
      <c r="BR53" s="1311"/>
      <c r="BS53" s="1311"/>
      <c r="BT53" s="1311"/>
      <c r="BU53" s="1311"/>
      <c r="BV53" s="1311"/>
      <c r="BW53" s="1311"/>
      <c r="BX53" s="1311">
        <v>61.6</v>
      </c>
      <c r="BY53" s="1311"/>
      <c r="BZ53" s="1311"/>
      <c r="CA53" s="1311"/>
      <c r="CB53" s="1311"/>
      <c r="CC53" s="1311"/>
      <c r="CD53" s="1311"/>
      <c r="CE53" s="1311"/>
      <c r="CF53" s="1311">
        <v>62.9</v>
      </c>
      <c r="CG53" s="1311"/>
      <c r="CH53" s="1311"/>
      <c r="CI53" s="1311"/>
      <c r="CJ53" s="1311"/>
      <c r="CK53" s="1311"/>
      <c r="CL53" s="1311"/>
      <c r="CM53" s="1311"/>
      <c r="CN53" s="1311">
        <v>63.4</v>
      </c>
      <c r="CO53" s="1311"/>
      <c r="CP53" s="1311"/>
      <c r="CQ53" s="1311"/>
      <c r="CR53" s="1311"/>
      <c r="CS53" s="1311"/>
      <c r="CT53" s="1311"/>
      <c r="CU53" s="1311"/>
      <c r="CV53" s="1311">
        <v>64.400000000000006</v>
      </c>
      <c r="CW53" s="1311"/>
      <c r="CX53" s="1311"/>
      <c r="CY53" s="1311"/>
      <c r="CZ53" s="1311"/>
      <c r="DA53" s="1311"/>
      <c r="DB53" s="1311"/>
      <c r="DC53" s="1311"/>
    </row>
    <row r="54" spans="1:109" ht="13" x14ac:dyDescent="0.2">
      <c r="A54" s="404"/>
      <c r="B54" s="396"/>
      <c r="G54" s="1319"/>
      <c r="H54" s="1319"/>
      <c r="I54" s="1317"/>
      <c r="J54" s="1317"/>
      <c r="K54" s="1318"/>
      <c r="L54" s="1318"/>
      <c r="M54" s="1318"/>
      <c r="N54" s="1318"/>
      <c r="AM54" s="405"/>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4"/>
      <c r="B55" s="396"/>
      <c r="G55" s="1317"/>
      <c r="H55" s="1317"/>
      <c r="I55" s="1317"/>
      <c r="J55" s="1317"/>
      <c r="K55" s="1318"/>
      <c r="L55" s="1318"/>
      <c r="M55" s="1318"/>
      <c r="N55" s="1318"/>
      <c r="AN55" s="1316" t="s">
        <v>599</v>
      </c>
      <c r="AO55" s="1316"/>
      <c r="AP55" s="1316"/>
      <c r="AQ55" s="1316"/>
      <c r="AR55" s="1316"/>
      <c r="AS55" s="1316"/>
      <c r="AT55" s="1316"/>
      <c r="AU55" s="1316"/>
      <c r="AV55" s="1316"/>
      <c r="AW55" s="1316"/>
      <c r="AX55" s="1316"/>
      <c r="AY55" s="1316"/>
      <c r="AZ55" s="1316"/>
      <c r="BA55" s="1316"/>
      <c r="BB55" s="1314" t="s">
        <v>597</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ht="13" x14ac:dyDescent="0.2">
      <c r="A56" s="404"/>
      <c r="B56" s="396"/>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 x14ac:dyDescent="0.2">
      <c r="B57" s="408"/>
      <c r="G57" s="1317"/>
      <c r="H57" s="1317"/>
      <c r="I57" s="1312"/>
      <c r="J57" s="1312"/>
      <c r="K57" s="1318"/>
      <c r="L57" s="1318"/>
      <c r="M57" s="1318"/>
      <c r="N57" s="1318"/>
      <c r="AM57" s="389"/>
      <c r="AN57" s="1316"/>
      <c r="AO57" s="1316"/>
      <c r="AP57" s="1316"/>
      <c r="AQ57" s="1316"/>
      <c r="AR57" s="1316"/>
      <c r="AS57" s="1316"/>
      <c r="AT57" s="1316"/>
      <c r="AU57" s="1316"/>
      <c r="AV57" s="1316"/>
      <c r="AW57" s="1316"/>
      <c r="AX57" s="1316"/>
      <c r="AY57" s="1316"/>
      <c r="AZ57" s="1316"/>
      <c r="BA57" s="1316"/>
      <c r="BB57" s="1314" t="s">
        <v>598</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09"/>
      <c r="DE57" s="408"/>
    </row>
    <row r="58" spans="1:109" s="404" customFormat="1" ht="13" x14ac:dyDescent="0.2">
      <c r="A58" s="389"/>
      <c r="B58" s="408"/>
      <c r="G58" s="1317"/>
      <c r="H58" s="1317"/>
      <c r="I58" s="1312"/>
      <c r="J58" s="1312"/>
      <c r="K58" s="1318"/>
      <c r="L58" s="1318"/>
      <c r="M58" s="1318"/>
      <c r="N58" s="1318"/>
      <c r="AM58" s="389"/>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9"/>
      <c r="DE58" s="408"/>
    </row>
    <row r="59" spans="1:109" s="404" customFormat="1" ht="13" x14ac:dyDescent="0.2">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ht="13" x14ac:dyDescent="0.2">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ht="13" x14ac:dyDescent="0.2">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ht="13" x14ac:dyDescent="0.2">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6.5" x14ac:dyDescent="0.2">
      <c r="B63" s="415" t="s">
        <v>600</v>
      </c>
    </row>
    <row r="64" spans="1:109" ht="13" x14ac:dyDescent="0.2">
      <c r="B64" s="396"/>
      <c r="G64" s="403"/>
      <c r="I64" s="416"/>
      <c r="J64" s="416"/>
      <c r="K64" s="416"/>
      <c r="L64" s="416"/>
      <c r="M64" s="416"/>
      <c r="N64" s="417"/>
      <c r="AM64" s="403"/>
      <c r="AN64" s="403" t="s">
        <v>593</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ht="13" x14ac:dyDescent="0.2">
      <c r="B65" s="396"/>
      <c r="AN65" s="1323" t="s">
        <v>601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 x14ac:dyDescent="0.2">
      <c r="B66" s="396"/>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 x14ac:dyDescent="0.2">
      <c r="B67" s="396"/>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 x14ac:dyDescent="0.2">
      <c r="B68" s="396"/>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 x14ac:dyDescent="0.2">
      <c r="B69" s="396"/>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 x14ac:dyDescent="0.2">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ht="13" x14ac:dyDescent="0.2">
      <c r="B71" s="396"/>
      <c r="G71" s="421"/>
      <c r="I71" s="422"/>
      <c r="J71" s="419"/>
      <c r="K71" s="419"/>
      <c r="L71" s="420"/>
      <c r="M71" s="419"/>
      <c r="N71" s="420"/>
      <c r="AM71" s="421"/>
      <c r="AN71" s="389" t="s">
        <v>595</v>
      </c>
    </row>
    <row r="72" spans="2:107" ht="13" x14ac:dyDescent="0.2">
      <c r="B72" s="396"/>
      <c r="G72" s="1317"/>
      <c r="H72" s="1317"/>
      <c r="I72" s="1317"/>
      <c r="J72" s="1317"/>
      <c r="K72" s="406"/>
      <c r="L72" s="406"/>
      <c r="M72" s="407"/>
      <c r="N72" s="40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ht="13" x14ac:dyDescent="0.2">
      <c r="B73" s="396"/>
      <c r="G73" s="1319"/>
      <c r="H73" s="1319"/>
      <c r="I73" s="1319"/>
      <c r="J73" s="1319"/>
      <c r="K73" s="1315"/>
      <c r="L73" s="1315"/>
      <c r="M73" s="1315"/>
      <c r="N73" s="1315"/>
      <c r="AM73" s="405"/>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 x14ac:dyDescent="0.2">
      <c r="B74" s="396"/>
      <c r="G74" s="1319"/>
      <c r="H74" s="1319"/>
      <c r="I74" s="1319"/>
      <c r="J74" s="1319"/>
      <c r="K74" s="1315"/>
      <c r="L74" s="1315"/>
      <c r="M74" s="1315"/>
      <c r="N74" s="1315"/>
      <c r="AM74" s="405"/>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6"/>
      <c r="G75" s="1319"/>
      <c r="H75" s="1319"/>
      <c r="I75" s="1317"/>
      <c r="J75" s="1317"/>
      <c r="K75" s="1318"/>
      <c r="L75" s="1318"/>
      <c r="M75" s="1318"/>
      <c r="N75" s="1318"/>
      <c r="AM75" s="405"/>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-0.8</v>
      </c>
      <c r="BQ75" s="1311"/>
      <c r="BR75" s="1311"/>
      <c r="BS75" s="1311"/>
      <c r="BT75" s="1311"/>
      <c r="BU75" s="1311"/>
      <c r="BV75" s="1311"/>
      <c r="BW75" s="1311"/>
      <c r="BX75" s="1311">
        <v>-0.4</v>
      </c>
      <c r="BY75" s="1311"/>
      <c r="BZ75" s="1311"/>
      <c r="CA75" s="1311"/>
      <c r="CB75" s="1311"/>
      <c r="CC75" s="1311"/>
      <c r="CD75" s="1311"/>
      <c r="CE75" s="1311"/>
      <c r="CF75" s="1311">
        <v>-0.2</v>
      </c>
      <c r="CG75" s="1311"/>
      <c r="CH75" s="1311"/>
      <c r="CI75" s="1311"/>
      <c r="CJ75" s="1311"/>
      <c r="CK75" s="1311"/>
      <c r="CL75" s="1311"/>
      <c r="CM75" s="1311"/>
      <c r="CN75" s="1311">
        <v>-0.2</v>
      </c>
      <c r="CO75" s="1311"/>
      <c r="CP75" s="1311"/>
      <c r="CQ75" s="1311"/>
      <c r="CR75" s="1311"/>
      <c r="CS75" s="1311"/>
      <c r="CT75" s="1311"/>
      <c r="CU75" s="1311"/>
      <c r="CV75" s="1311">
        <v>-0.4</v>
      </c>
      <c r="CW75" s="1311"/>
      <c r="CX75" s="1311"/>
      <c r="CY75" s="1311"/>
      <c r="CZ75" s="1311"/>
      <c r="DA75" s="1311"/>
      <c r="DB75" s="1311"/>
      <c r="DC75" s="1311"/>
    </row>
    <row r="76" spans="2:107" ht="13" x14ac:dyDescent="0.2">
      <c r="B76" s="396"/>
      <c r="G76" s="1319"/>
      <c r="H76" s="1319"/>
      <c r="I76" s="1317"/>
      <c r="J76" s="1317"/>
      <c r="K76" s="1318"/>
      <c r="L76" s="1318"/>
      <c r="M76" s="1318"/>
      <c r="N76" s="1318"/>
      <c r="AM76" s="405"/>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6"/>
      <c r="G77" s="1317"/>
      <c r="H77" s="1317"/>
      <c r="I77" s="1317"/>
      <c r="J77" s="1317"/>
      <c r="K77" s="1315"/>
      <c r="L77" s="1315"/>
      <c r="M77" s="1315"/>
      <c r="N77" s="1315"/>
      <c r="AN77" s="1316" t="s">
        <v>599</v>
      </c>
      <c r="AO77" s="1316"/>
      <c r="AP77" s="1316"/>
      <c r="AQ77" s="1316"/>
      <c r="AR77" s="1316"/>
      <c r="AS77" s="1316"/>
      <c r="AT77" s="1316"/>
      <c r="AU77" s="1316"/>
      <c r="AV77" s="1316"/>
      <c r="AW77" s="1316"/>
      <c r="AX77" s="1316"/>
      <c r="AY77" s="1316"/>
      <c r="AZ77" s="1316"/>
      <c r="BA77" s="1316"/>
      <c r="BB77" s="1314" t="s">
        <v>597</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ht="13" x14ac:dyDescent="0.2">
      <c r="B78" s="396"/>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6"/>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602</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 x14ac:dyDescent="0.2">
      <c r="B80" s="396"/>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6"/>
    </row>
    <row r="82" spans="2:109" ht="16.5" x14ac:dyDescent="0.2">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ht="13" x14ac:dyDescent="0.2">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ht="13" x14ac:dyDescent="0.2">
      <c r="DD84" s="389"/>
      <c r="DE84" s="389"/>
    </row>
    <row r="85" spans="2:109" ht="13" x14ac:dyDescent="0.2">
      <c r="DD85" s="389"/>
      <c r="DE85" s="389"/>
    </row>
    <row r="86" spans="2:109" ht="13" hidden="1" x14ac:dyDescent="0.2">
      <c r="DD86" s="389"/>
      <c r="DE86" s="389"/>
    </row>
    <row r="87" spans="2:109" ht="13" hidden="1" x14ac:dyDescent="0.2">
      <c r="K87" s="424"/>
      <c r="AQ87" s="424"/>
      <c r="BC87" s="424"/>
      <c r="BO87" s="424"/>
      <c r="CA87" s="424"/>
      <c r="CM87" s="424"/>
      <c r="CY87" s="424"/>
      <c r="DD87" s="389"/>
      <c r="DE87" s="389"/>
    </row>
    <row r="88" spans="2:109" ht="13" hidden="1" x14ac:dyDescent="0.2">
      <c r="DD88" s="389"/>
      <c r="DE88" s="389"/>
    </row>
    <row r="89" spans="2:109" ht="13" hidden="1" x14ac:dyDescent="0.2">
      <c r="DD89" s="389"/>
      <c r="DE89" s="389"/>
    </row>
    <row r="90" spans="2:109" ht="13" hidden="1" x14ac:dyDescent="0.2">
      <c r="DD90" s="389"/>
      <c r="DE90" s="389"/>
    </row>
    <row r="91" spans="2:109" ht="13" hidden="1" x14ac:dyDescent="0.2">
      <c r="DD91" s="389"/>
      <c r="DE91" s="389"/>
    </row>
    <row r="92" spans="2:109" ht="13.5" hidden="1" customHeight="1" x14ac:dyDescent="0.2">
      <c r="DD92" s="389"/>
      <c r="DE92" s="389"/>
    </row>
    <row r="93" spans="2:109" ht="13.5" hidden="1" customHeight="1" x14ac:dyDescent="0.2">
      <c r="DD93" s="389"/>
      <c r="DE93" s="389"/>
    </row>
    <row r="94" spans="2:109" ht="13.5" hidden="1" customHeight="1" x14ac:dyDescent="0.2">
      <c r="DD94" s="389"/>
      <c r="DE94" s="389"/>
    </row>
    <row r="95" spans="2:109" ht="13.5" hidden="1" customHeight="1" x14ac:dyDescent="0.2">
      <c r="DD95" s="389"/>
      <c r="DE95" s="389"/>
    </row>
    <row r="96" spans="2:109" ht="13.5" hidden="1" customHeight="1" x14ac:dyDescent="0.2">
      <c r="DD96" s="389"/>
      <c r="DE96" s="389"/>
    </row>
    <row r="97" s="389" customFormat="1" ht="13.5" hidden="1" customHeight="1" x14ac:dyDescent="0.2"/>
    <row r="98" s="389" customFormat="1" ht="13.5" hidden="1" customHeight="1" x14ac:dyDescent="0.2"/>
    <row r="99" s="389" customFormat="1" ht="13.5" hidden="1" customHeight="1" x14ac:dyDescent="0.2"/>
    <row r="100" s="389" customFormat="1" ht="13.5" hidden="1" customHeight="1" x14ac:dyDescent="0.2"/>
    <row r="101" s="389" customFormat="1" ht="13.5" hidden="1" customHeight="1" x14ac:dyDescent="0.2"/>
    <row r="102" s="389" customFormat="1" ht="13.5" hidden="1" customHeight="1" x14ac:dyDescent="0.2"/>
    <row r="103" s="389" customFormat="1" ht="13.5" hidden="1" customHeight="1" x14ac:dyDescent="0.2"/>
    <row r="104" s="389" customFormat="1" ht="13.5" hidden="1" customHeight="1" x14ac:dyDescent="0.2"/>
    <row r="105" s="389" customFormat="1" ht="13.5" hidden="1" customHeight="1" x14ac:dyDescent="0.2"/>
    <row r="106" s="389" customFormat="1" ht="13.5" hidden="1" customHeight="1" x14ac:dyDescent="0.2"/>
    <row r="107" s="389" customFormat="1" ht="13.5" hidden="1" customHeight="1" x14ac:dyDescent="0.2"/>
    <row r="108" s="389" customFormat="1" ht="13.5" hidden="1" customHeight="1" x14ac:dyDescent="0.2"/>
    <row r="109" s="389" customFormat="1" ht="13.5" hidden="1" customHeight="1" x14ac:dyDescent="0.2"/>
    <row r="110" s="389" customFormat="1" ht="13.5" hidden="1" customHeight="1" x14ac:dyDescent="0.2"/>
    <row r="111" s="389" customFormat="1" ht="13.5" hidden="1" customHeight="1" x14ac:dyDescent="0.2"/>
    <row r="112" s="389" customFormat="1" ht="13.5" hidden="1" customHeight="1" x14ac:dyDescent="0.2"/>
    <row r="113" s="389" customFormat="1" ht="13.5" hidden="1" customHeight="1" x14ac:dyDescent="0.2"/>
    <row r="114" s="389" customFormat="1" ht="13.5" hidden="1" customHeight="1" x14ac:dyDescent="0.2"/>
    <row r="115" s="389" customFormat="1" ht="13.5" hidden="1" customHeight="1" x14ac:dyDescent="0.2"/>
    <row r="116" s="389" customFormat="1" ht="13.5" hidden="1" customHeight="1" x14ac:dyDescent="0.2"/>
    <row r="117" s="389" customFormat="1" ht="13.5" hidden="1" customHeight="1" x14ac:dyDescent="0.2"/>
    <row r="118" s="389" customFormat="1" ht="13.5" hidden="1" customHeight="1" x14ac:dyDescent="0.2"/>
    <row r="119" s="389" customFormat="1" ht="13.5" hidden="1" customHeight="1" x14ac:dyDescent="0.2"/>
    <row r="120" s="389" customFormat="1" ht="13.5" hidden="1" customHeight="1" x14ac:dyDescent="0.2"/>
    <row r="121" s="389" customFormat="1" ht="13.5" hidden="1" customHeight="1" x14ac:dyDescent="0.2"/>
    <row r="122" s="389" customFormat="1" ht="13.5" hidden="1" customHeight="1" x14ac:dyDescent="0.2"/>
    <row r="123" s="389" customFormat="1" ht="13.5" hidden="1" customHeight="1" x14ac:dyDescent="0.2"/>
    <row r="124" s="389" customFormat="1" ht="13.5" hidden="1" customHeight="1" x14ac:dyDescent="0.2"/>
    <row r="125" s="389" customFormat="1" ht="13.5" hidden="1" customHeight="1" x14ac:dyDescent="0.2"/>
    <row r="126" s="389" customFormat="1" ht="13.5" hidden="1" customHeight="1" x14ac:dyDescent="0.2"/>
    <row r="127" s="389" customFormat="1" ht="13.5" hidden="1" customHeight="1" x14ac:dyDescent="0.2"/>
    <row r="128" s="389" customFormat="1" ht="13.5" hidden="1" customHeight="1" x14ac:dyDescent="0.2"/>
    <row r="129" s="389" customFormat="1" ht="13.5" hidden="1" customHeight="1" x14ac:dyDescent="0.2"/>
    <row r="130" s="389" customFormat="1" ht="13.5" hidden="1" customHeight="1" x14ac:dyDescent="0.2"/>
    <row r="131" s="389" customFormat="1" ht="13.5" hidden="1" customHeight="1" x14ac:dyDescent="0.2"/>
    <row r="132" s="389" customFormat="1" ht="13.5" hidden="1" customHeight="1" x14ac:dyDescent="0.2"/>
    <row r="133" s="389" customFormat="1" ht="13.5" hidden="1" customHeight="1" x14ac:dyDescent="0.2"/>
    <row r="134" s="389" customFormat="1" ht="13.5" hidden="1" customHeight="1" x14ac:dyDescent="0.2"/>
    <row r="135" s="389" customFormat="1" ht="13.5" hidden="1" customHeight="1" x14ac:dyDescent="0.2"/>
    <row r="136" s="389" customFormat="1" ht="13.5" hidden="1" customHeight="1" x14ac:dyDescent="0.2"/>
    <row r="137" s="389" customFormat="1" ht="13.5" hidden="1" customHeight="1" x14ac:dyDescent="0.2"/>
    <row r="138" s="389" customFormat="1" ht="13.5" hidden="1" customHeight="1" x14ac:dyDescent="0.2"/>
    <row r="139" s="389" customFormat="1" ht="13.5" hidden="1" customHeight="1" x14ac:dyDescent="0.2"/>
    <row r="140" s="389" customFormat="1" ht="13.5" hidden="1" customHeight="1" x14ac:dyDescent="0.2"/>
    <row r="141" s="389" customFormat="1" ht="13.5" hidden="1" customHeight="1" x14ac:dyDescent="0.2"/>
    <row r="142" s="389" customFormat="1" ht="13.5" hidden="1" customHeight="1" x14ac:dyDescent="0.2"/>
    <row r="143" s="389" customFormat="1" ht="13.5" hidden="1" customHeight="1" x14ac:dyDescent="0.2"/>
    <row r="144" s="389" customFormat="1" ht="13.5" hidden="1" customHeight="1" x14ac:dyDescent="0.2"/>
    <row r="145" s="389" customFormat="1" ht="13.5" hidden="1" customHeight="1" x14ac:dyDescent="0.2"/>
    <row r="146" s="389" customFormat="1" ht="13.5" hidden="1" customHeight="1" x14ac:dyDescent="0.2"/>
    <row r="147" s="389" customFormat="1" ht="13.5" hidden="1" customHeight="1" x14ac:dyDescent="0.2"/>
    <row r="148" s="389" customFormat="1" ht="13.5" hidden="1" customHeight="1" x14ac:dyDescent="0.2"/>
    <row r="149" s="389" customFormat="1" ht="13.5" hidden="1" customHeight="1" x14ac:dyDescent="0.2"/>
    <row r="150" s="389" customFormat="1" ht="13.5" hidden="1" customHeight="1" x14ac:dyDescent="0.2"/>
    <row r="151" s="389" customFormat="1" ht="13.5" hidden="1" customHeight="1" x14ac:dyDescent="0.2"/>
    <row r="152" s="389" customFormat="1" ht="13.5" hidden="1" customHeight="1" x14ac:dyDescent="0.2"/>
    <row r="153" s="389" customFormat="1" ht="13.5" hidden="1" customHeight="1" x14ac:dyDescent="0.2"/>
    <row r="154" s="389" customFormat="1" ht="13.5" hidden="1" customHeight="1" x14ac:dyDescent="0.2"/>
    <row r="155" s="389" customFormat="1" ht="13.5" hidden="1" customHeight="1" x14ac:dyDescent="0.2"/>
    <row r="156" s="389" customFormat="1" ht="13.5" hidden="1" customHeight="1" x14ac:dyDescent="0.2"/>
    <row r="157" s="389" customFormat="1" ht="13.5" hidden="1" customHeight="1" x14ac:dyDescent="0.2"/>
    <row r="158" s="389" customFormat="1" ht="13.5" hidden="1" customHeight="1" x14ac:dyDescent="0.2"/>
    <row r="159" s="389" customFormat="1" ht="13.5" hidden="1" customHeight="1" x14ac:dyDescent="0.2"/>
    <row r="160" s="389" customFormat="1" ht="13.5" hidden="1" customHeight="1" x14ac:dyDescent="0.2"/>
  </sheetData>
  <sheetProtection algorithmName="SHA-512" hashValue="nbBTMhjjEf7RAwHzC9+GrPYYSHCIw8VMMmS6kPkhmf2b78ll6/NvW+ercv+vN2xfJLBurlRLBVUoAcn30AuWPw==" saltValue="qQxg26SQ8vFlcUgz3POF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500</v>
      </c>
    </row>
  </sheetData>
  <sheetProtection algorithmName="SHA-512" hashValue="vJlJUUQKDgt5QZ5NP6g9NYdHacskKN8EWggh2QOM5PIFkY5xmL30iMZWat7lu+cylvC7YWVjekXmRnftvgH4SQ==" saltValue="P3A2asJD4VkbXjljd0+n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500</v>
      </c>
    </row>
  </sheetData>
  <sheetProtection algorithmName="SHA-512" hashValue="MFbfqkYucYdTt/aOsQaY+SEUbIq300vfLglMa92GynJPN/KZaZLf/q8a/pQl/c5oCEKv5NNHTT9elDt0H79Q3Q==" saltValue="m2dmx8Hbm5pK/McsoBiQ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550</v>
      </c>
      <c r="G2" s="156"/>
      <c r="H2" s="157"/>
    </row>
    <row r="3" spans="1:8" x14ac:dyDescent="0.2">
      <c r="A3" s="153" t="s">
        <v>543</v>
      </c>
      <c r="B3" s="158"/>
      <c r="C3" s="159"/>
      <c r="D3" s="160">
        <v>32991</v>
      </c>
      <c r="E3" s="161"/>
      <c r="F3" s="162">
        <v>57295</v>
      </c>
      <c r="G3" s="163"/>
      <c r="H3" s="164"/>
    </row>
    <row r="4" spans="1:8" x14ac:dyDescent="0.2">
      <c r="A4" s="165"/>
      <c r="B4" s="166"/>
      <c r="C4" s="167"/>
      <c r="D4" s="168">
        <v>22786</v>
      </c>
      <c r="E4" s="169"/>
      <c r="F4" s="170">
        <v>32771</v>
      </c>
      <c r="G4" s="171"/>
      <c r="H4" s="172"/>
    </row>
    <row r="5" spans="1:8" x14ac:dyDescent="0.2">
      <c r="A5" s="153" t="s">
        <v>545</v>
      </c>
      <c r="B5" s="158"/>
      <c r="C5" s="159"/>
      <c r="D5" s="160">
        <v>39145</v>
      </c>
      <c r="E5" s="161"/>
      <c r="F5" s="162">
        <v>54110</v>
      </c>
      <c r="G5" s="163"/>
      <c r="H5" s="164"/>
    </row>
    <row r="6" spans="1:8" x14ac:dyDescent="0.2">
      <c r="A6" s="165"/>
      <c r="B6" s="166"/>
      <c r="C6" s="167"/>
      <c r="D6" s="168">
        <v>25264</v>
      </c>
      <c r="E6" s="169"/>
      <c r="F6" s="170">
        <v>30620</v>
      </c>
      <c r="G6" s="171"/>
      <c r="H6" s="172"/>
    </row>
    <row r="7" spans="1:8" x14ac:dyDescent="0.2">
      <c r="A7" s="153" t="s">
        <v>546</v>
      </c>
      <c r="B7" s="158"/>
      <c r="C7" s="159"/>
      <c r="D7" s="160">
        <v>33605</v>
      </c>
      <c r="E7" s="161"/>
      <c r="F7" s="162">
        <v>54684</v>
      </c>
      <c r="G7" s="163"/>
      <c r="H7" s="164"/>
    </row>
    <row r="8" spans="1:8" x14ac:dyDescent="0.2">
      <c r="A8" s="165"/>
      <c r="B8" s="166"/>
      <c r="C8" s="167"/>
      <c r="D8" s="168">
        <v>19026</v>
      </c>
      <c r="E8" s="169"/>
      <c r="F8" s="170">
        <v>32829</v>
      </c>
      <c r="G8" s="171"/>
      <c r="H8" s="172"/>
    </row>
    <row r="9" spans="1:8" x14ac:dyDescent="0.2">
      <c r="A9" s="153" t="s">
        <v>547</v>
      </c>
      <c r="B9" s="158"/>
      <c r="C9" s="159"/>
      <c r="D9" s="160">
        <v>57422</v>
      </c>
      <c r="E9" s="161"/>
      <c r="F9" s="162">
        <v>62383</v>
      </c>
      <c r="G9" s="163"/>
      <c r="H9" s="164"/>
    </row>
    <row r="10" spans="1:8" x14ac:dyDescent="0.2">
      <c r="A10" s="165"/>
      <c r="B10" s="166"/>
      <c r="C10" s="167"/>
      <c r="D10" s="168">
        <v>38519</v>
      </c>
      <c r="E10" s="169"/>
      <c r="F10" s="170">
        <v>35325</v>
      </c>
      <c r="G10" s="171"/>
      <c r="H10" s="172"/>
    </row>
    <row r="11" spans="1:8" x14ac:dyDescent="0.2">
      <c r="A11" s="153" t="s">
        <v>548</v>
      </c>
      <c r="B11" s="158"/>
      <c r="C11" s="159"/>
      <c r="D11" s="160">
        <v>46584</v>
      </c>
      <c r="E11" s="161"/>
      <c r="F11" s="162">
        <v>63812</v>
      </c>
      <c r="G11" s="163"/>
      <c r="H11" s="164"/>
    </row>
    <row r="12" spans="1:8" x14ac:dyDescent="0.2">
      <c r="A12" s="165"/>
      <c r="B12" s="166"/>
      <c r="C12" s="173"/>
      <c r="D12" s="168">
        <v>28768</v>
      </c>
      <c r="E12" s="169"/>
      <c r="F12" s="170">
        <v>33848</v>
      </c>
      <c r="G12" s="171"/>
      <c r="H12" s="172"/>
    </row>
    <row r="13" spans="1:8" x14ac:dyDescent="0.2">
      <c r="A13" s="153"/>
      <c r="B13" s="158"/>
      <c r="C13" s="174"/>
      <c r="D13" s="175">
        <v>41949</v>
      </c>
      <c r="E13" s="176"/>
      <c r="F13" s="177">
        <v>58457</v>
      </c>
      <c r="G13" s="178"/>
      <c r="H13" s="164"/>
    </row>
    <row r="14" spans="1:8" x14ac:dyDescent="0.2">
      <c r="A14" s="165"/>
      <c r="B14" s="166"/>
      <c r="C14" s="167"/>
      <c r="D14" s="168">
        <v>26873</v>
      </c>
      <c r="E14" s="169"/>
      <c r="F14" s="170">
        <v>33079</v>
      </c>
      <c r="G14" s="171"/>
      <c r="H14" s="172"/>
    </row>
    <row r="17" spans="1:11" x14ac:dyDescent="0.2">
      <c r="A17" s="149" t="s">
        <v>53</v>
      </c>
    </row>
    <row r="18" spans="1:11" x14ac:dyDescent="0.2">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2">
      <c r="A19" s="179" t="s">
        <v>54</v>
      </c>
      <c r="B19" s="179">
        <f>ROUND(VALUE(SUBSTITUTE(実質収支比率等に係る経年分析!F$48,"▲","-")),2)</f>
        <v>12.64</v>
      </c>
      <c r="C19" s="179">
        <f>ROUND(VALUE(SUBSTITUTE(実質収支比率等に係る経年分析!G$48,"▲","-")),2)</f>
        <v>10.220000000000001</v>
      </c>
      <c r="D19" s="179">
        <f>ROUND(VALUE(SUBSTITUTE(実質収支比率等に係る経年分析!H$48,"▲","-")),2)</f>
        <v>11.1</v>
      </c>
      <c r="E19" s="179">
        <f>ROUND(VALUE(SUBSTITUTE(実質収支比率等に係る経年分析!I$48,"▲","-")),2)</f>
        <v>12.06</v>
      </c>
      <c r="F19" s="179">
        <f>ROUND(VALUE(SUBSTITUTE(実質収支比率等に係る経年分析!J$48,"▲","-")),2)</f>
        <v>13.68</v>
      </c>
    </row>
    <row r="20" spans="1:11" x14ac:dyDescent="0.2">
      <c r="A20" s="179" t="s">
        <v>55</v>
      </c>
      <c r="B20" s="179">
        <f>ROUND(VALUE(SUBSTITUTE(実質収支比率等に係る経年分析!F$47,"▲","-")),2)</f>
        <v>19.510000000000002</v>
      </c>
      <c r="C20" s="179">
        <f>ROUND(VALUE(SUBSTITUTE(実質収支比率等に係る経年分析!G$47,"▲","-")),2)</f>
        <v>21.72</v>
      </c>
      <c r="D20" s="179">
        <f>ROUND(VALUE(SUBSTITUTE(実質収支比率等に係る経年分析!H$47,"▲","-")),2)</f>
        <v>21.44</v>
      </c>
      <c r="E20" s="179">
        <f>ROUND(VALUE(SUBSTITUTE(実質収支比率等に係る経年分析!I$47,"▲","-")),2)</f>
        <v>23.26</v>
      </c>
      <c r="F20" s="179">
        <f>ROUND(VALUE(SUBSTITUTE(実質収支比率等に係る経年分析!J$47,"▲","-")),2)</f>
        <v>25.68</v>
      </c>
    </row>
    <row r="21" spans="1:11" x14ac:dyDescent="0.2">
      <c r="A21" s="179" t="s">
        <v>56</v>
      </c>
      <c r="B21" s="179">
        <f>IF(ISNUMBER(VALUE(SUBSTITUTE(実質収支比率等に係る経年分析!F$49,"▲","-"))),ROUND(VALUE(SUBSTITUTE(実質収支比率等に係る経年分析!F$49,"▲","-")),2),NA())</f>
        <v>0.56999999999999995</v>
      </c>
      <c r="C21" s="179">
        <f>IF(ISNUMBER(VALUE(SUBSTITUTE(実質収支比率等に係る経年分析!G$49,"▲","-"))),ROUND(VALUE(SUBSTITUTE(実質収支比率等に係る経年分析!G$49,"▲","-")),2),NA())</f>
        <v>-1.99</v>
      </c>
      <c r="D21" s="179">
        <f>IF(ISNUMBER(VALUE(SUBSTITUTE(実質収支比率等に係る経年分析!H$49,"▲","-"))),ROUND(VALUE(SUBSTITUTE(実質収支比率等に係る経年分析!H$49,"▲","-")),2),NA())</f>
        <v>1.08</v>
      </c>
      <c r="E21" s="179">
        <f>IF(ISNUMBER(VALUE(SUBSTITUTE(実質収支比率等に係る経年分析!I$49,"▲","-"))),ROUND(VALUE(SUBSTITUTE(実質収支比率等に係る経年分析!I$49,"▲","-")),2),NA())</f>
        <v>1.27</v>
      </c>
      <c r="F21" s="179">
        <f>IF(ISNUMBER(VALUE(SUBSTITUTE(実質収支比率等に係る経年分析!J$49,"▲","-"))),ROUND(VALUE(SUBSTITUTE(実質収支比率等に係る経年分析!J$49,"▲","-")),2),NA())</f>
        <v>2.09</v>
      </c>
    </row>
    <row r="24" spans="1:11" x14ac:dyDescent="0.2">
      <c r="A24" s="149" t="s">
        <v>57</v>
      </c>
    </row>
    <row r="25" spans="1:11" x14ac:dyDescent="0.2">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3.63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2.13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0.66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0.69</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0.95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0.84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0.88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1.1499999999999999</v>
      </c>
    </row>
    <row r="30" spans="1:11" x14ac:dyDescent="0.2">
      <c r="A30" s="180" t="str">
        <f>IF(連結実質赤字比率に係る赤字・黒字の構成分析!C$40="",NA(),連結実質赤字比率に係る赤字・黒字の構成分析!C$40)</f>
        <v>企業用地造成事業特別会計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1.38</v>
      </c>
    </row>
    <row r="31" spans="1:11" x14ac:dyDescent="0.2">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2.2599999999999998</v>
      </c>
    </row>
    <row r="32" spans="1:11" x14ac:dyDescent="0.2">
      <c r="A32" s="180" t="str">
        <f>IF(連結実質赤字比率に係る赤字・黒字の構成分析!C$38="",NA(),連結実質赤字比率に係る赤字・黒字の構成分析!C$38)</f>
        <v>公共用地対策事業特別会計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3.59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2.72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3.13</v>
      </c>
    </row>
    <row r="33" spans="1:16" x14ac:dyDescent="0.2">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8.02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6.2</v>
      </c>
    </row>
    <row r="34" spans="1:16" x14ac:dyDescent="0.2">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1.1499999999999999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f>IF(ROUND(VALUE(SUBSTITUTE(連結実質赤字比率に係る赤字・黒字の構成分析!H$36,"▲", "-")), 2) &lt; 0, ABS(ROUND(VALUE(SUBSTITUTE(連結実質赤字比率に係る赤字・黒字の構成分析!H$36,"▲", "-")), 2)), NA())</f>
        <v>0.62</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2.1800000000000002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6.45</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9.0500000000000007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8.9600000000000009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10.54</v>
      </c>
    </row>
    <row r="36" spans="1:16" x14ac:dyDescent="0.2">
      <c r="A36" s="180" t="str">
        <f>IF(連結実質赤字比率に係る赤字・黒字の構成分析!C$34="",NA(),連結実質赤字比率に係る赤字・黒字の構成分析!C$34)</f>
        <v>モーターボート競走事業会計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68.56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83.78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112.13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126.93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148.05000000000001</v>
      </c>
    </row>
    <row r="39" spans="1:16" x14ac:dyDescent="0.2">
      <c r="A39" s="149" t="s">
        <v>60</v>
      </c>
    </row>
    <row r="40" spans="1:16" x14ac:dyDescent="0.2">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3343</v>
      </c>
      <c r="E42" s="181"/>
      <c r="F42" s="181"/>
      <c r="G42" s="181">
        <f>'実質公債費比率（分子）の構造'!L$52</f>
        <v>3312</v>
      </c>
      <c r="H42" s="181"/>
      <c r="I42" s="181"/>
      <c r="J42" s="181">
        <f>'実質公債費比率（分子）の構造'!M$52</f>
        <v>3242</v>
      </c>
      <c r="K42" s="181"/>
      <c r="L42" s="181"/>
      <c r="M42" s="181">
        <f>'実質公債費比率（分子）の構造'!N$52</f>
        <v>3151</v>
      </c>
      <c r="N42" s="181"/>
      <c r="O42" s="181"/>
      <c r="P42" s="181">
        <f>'実質公債費比率（分子）の構造'!O$52</f>
        <v>3006</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52</v>
      </c>
      <c r="C45" s="181"/>
      <c r="D45" s="181"/>
      <c r="E45" s="181">
        <f>'実質公債費比率（分子）の構造'!L$49</f>
        <v>53</v>
      </c>
      <c r="F45" s="181"/>
      <c r="G45" s="181"/>
      <c r="H45" s="181">
        <f>'実質公債費比率（分子）の構造'!M$49</f>
        <v>52</v>
      </c>
      <c r="I45" s="181"/>
      <c r="J45" s="181"/>
      <c r="K45" s="181">
        <f>'実質公債費比率（分子）の構造'!N$49</f>
        <v>52</v>
      </c>
      <c r="L45" s="181"/>
      <c r="M45" s="181"/>
      <c r="N45" s="181">
        <f>'実質公債費比率（分子）の構造'!O$49</f>
        <v>52</v>
      </c>
      <c r="O45" s="181"/>
      <c r="P45" s="181"/>
    </row>
    <row r="46" spans="1:16" x14ac:dyDescent="0.2">
      <c r="A46" s="181" t="s">
        <v>67</v>
      </c>
      <c r="B46" s="181">
        <f>'実質公債費比率（分子）の構造'!K$48</f>
        <v>6</v>
      </c>
      <c r="C46" s="181"/>
      <c r="D46" s="181"/>
      <c r="E46" s="181">
        <f>'実質公債費比率（分子）の構造'!L$48</f>
        <v>1</v>
      </c>
      <c r="F46" s="181"/>
      <c r="G46" s="181"/>
      <c r="H46" s="181">
        <f>'実質公債費比率（分子）の構造'!M$48</f>
        <v>5</v>
      </c>
      <c r="I46" s="181"/>
      <c r="J46" s="181"/>
      <c r="K46" s="181">
        <f>'実質公債費比率（分子）の構造'!N$48</f>
        <v>2</v>
      </c>
      <c r="L46" s="181"/>
      <c r="M46" s="181"/>
      <c r="N46" s="181">
        <f>'実質公債費比率（分子）の構造'!O$48</f>
        <v>3</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3241</v>
      </c>
      <c r="C49" s="181"/>
      <c r="D49" s="181"/>
      <c r="E49" s="181">
        <f>'実質公債費比率（分子）の構造'!L$45</f>
        <v>3217</v>
      </c>
      <c r="F49" s="181"/>
      <c r="G49" s="181"/>
      <c r="H49" s="181">
        <f>'実質公債費比率（分子）の構造'!M$45</f>
        <v>3170</v>
      </c>
      <c r="I49" s="181"/>
      <c r="J49" s="181"/>
      <c r="K49" s="181">
        <f>'実質公債費比率（分子）の構造'!N$45</f>
        <v>3051</v>
      </c>
      <c r="L49" s="181"/>
      <c r="M49" s="181"/>
      <c r="N49" s="181">
        <f>'実質公債費比率（分子）の構造'!O$45</f>
        <v>2779</v>
      </c>
      <c r="O49" s="181"/>
      <c r="P49" s="181"/>
    </row>
    <row r="50" spans="1:16" x14ac:dyDescent="0.2">
      <c r="A50" s="181" t="s">
        <v>71</v>
      </c>
      <c r="B50" s="181" t="e">
        <f>NA()</f>
        <v>#N/A</v>
      </c>
      <c r="C50" s="181">
        <f>IF(ISNUMBER('実質公債費比率（分子）の構造'!K$53),'実質公債費比率（分子）の構造'!K$53,NA())</f>
        <v>-44</v>
      </c>
      <c r="D50" s="181" t="e">
        <f>NA()</f>
        <v>#N/A</v>
      </c>
      <c r="E50" s="181" t="e">
        <f>NA()</f>
        <v>#N/A</v>
      </c>
      <c r="F50" s="181">
        <f>IF(ISNUMBER('実質公債費比率（分子）の構造'!L$53),'実質公債費比率（分子）の構造'!L$53,NA())</f>
        <v>-41</v>
      </c>
      <c r="G50" s="181" t="e">
        <f>NA()</f>
        <v>#N/A</v>
      </c>
      <c r="H50" s="181" t="e">
        <f>NA()</f>
        <v>#N/A</v>
      </c>
      <c r="I50" s="181">
        <f>IF(ISNUMBER('実質公債費比率（分子）の構造'!M$53),'実質公債費比率（分子）の構造'!M$53,NA())</f>
        <v>-15</v>
      </c>
      <c r="J50" s="181" t="e">
        <f>NA()</f>
        <v>#N/A</v>
      </c>
      <c r="K50" s="181" t="e">
        <f>NA()</f>
        <v>#N/A</v>
      </c>
      <c r="L50" s="181">
        <f>IF(ISNUMBER('実質公債費比率（分子）の構造'!N$53),'実質公債費比率（分子）の構造'!N$53,NA())</f>
        <v>-46</v>
      </c>
      <c r="M50" s="181" t="e">
        <f>NA()</f>
        <v>#N/A</v>
      </c>
      <c r="N50" s="181" t="e">
        <f>NA()</f>
        <v>#N/A</v>
      </c>
      <c r="O50" s="181">
        <f>IF(ISNUMBER('実質公債費比率（分子）の構造'!O$53),'実質公債費比率（分子）の構造'!O$53,NA())</f>
        <v>-172</v>
      </c>
      <c r="P50" s="181" t="e">
        <f>NA()</f>
        <v>#N/A</v>
      </c>
    </row>
    <row r="53" spans="1:16" x14ac:dyDescent="0.2">
      <c r="A53" s="149" t="s">
        <v>72</v>
      </c>
    </row>
    <row r="54" spans="1:16" x14ac:dyDescent="0.2">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23872</v>
      </c>
      <c r="E56" s="180"/>
      <c r="F56" s="180"/>
      <c r="G56" s="180">
        <f>'将来負担比率（分子）の構造'!J$52</f>
        <v>23323</v>
      </c>
      <c r="H56" s="180"/>
      <c r="I56" s="180"/>
      <c r="J56" s="180">
        <f>'将来負担比率（分子）の構造'!K$52</f>
        <v>23207</v>
      </c>
      <c r="K56" s="180"/>
      <c r="L56" s="180"/>
      <c r="M56" s="180">
        <f>'将来負担比率（分子）の構造'!L$52</f>
        <v>23016</v>
      </c>
      <c r="N56" s="180"/>
      <c r="O56" s="180"/>
      <c r="P56" s="180">
        <f>'将来負担比率（分子）の構造'!M$52</f>
        <v>22867</v>
      </c>
    </row>
    <row r="57" spans="1:16" x14ac:dyDescent="0.2">
      <c r="A57" s="180" t="s">
        <v>42</v>
      </c>
      <c r="B57" s="180"/>
      <c r="C57" s="180"/>
      <c r="D57" s="180">
        <f>'将来負担比率（分子）の構造'!I$51</f>
        <v>6383</v>
      </c>
      <c r="E57" s="180"/>
      <c r="F57" s="180"/>
      <c r="G57" s="180">
        <f>'将来負担比率（分子）の構造'!J$51</f>
        <v>6163</v>
      </c>
      <c r="H57" s="180"/>
      <c r="I57" s="180"/>
      <c r="J57" s="180">
        <f>'将来負担比率（分子）の構造'!K$51</f>
        <v>5472</v>
      </c>
      <c r="K57" s="180"/>
      <c r="L57" s="180"/>
      <c r="M57" s="180">
        <f>'将来負担比率（分子）の構造'!L$51</f>
        <v>4898</v>
      </c>
      <c r="N57" s="180"/>
      <c r="O57" s="180"/>
      <c r="P57" s="180">
        <f>'将来負担比率（分子）の構造'!M$51</f>
        <v>4426</v>
      </c>
    </row>
    <row r="58" spans="1:16" x14ac:dyDescent="0.2">
      <c r="A58" s="180" t="s">
        <v>41</v>
      </c>
      <c r="B58" s="180"/>
      <c r="C58" s="180"/>
      <c r="D58" s="180">
        <f>'将来負担比率（分子）の構造'!I$50</f>
        <v>7368</v>
      </c>
      <c r="E58" s="180"/>
      <c r="F58" s="180"/>
      <c r="G58" s="180">
        <f>'将来負担比率（分子）の構造'!J$50</f>
        <v>8735</v>
      </c>
      <c r="H58" s="180"/>
      <c r="I58" s="180"/>
      <c r="J58" s="180">
        <f>'将来負担比率（分子）の構造'!K$50</f>
        <v>8233</v>
      </c>
      <c r="K58" s="180"/>
      <c r="L58" s="180"/>
      <c r="M58" s="180">
        <f>'将来負担比率（分子）の構造'!L$50</f>
        <v>10545</v>
      </c>
      <c r="N58" s="180"/>
      <c r="O58" s="180"/>
      <c r="P58" s="180">
        <f>'将来負担比率（分子）の構造'!M$50</f>
        <v>13871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2840</v>
      </c>
      <c r="C62" s="180"/>
      <c r="D62" s="180"/>
      <c r="E62" s="180">
        <f>'将来負担比率（分子）の構造'!J$45</f>
        <v>2827</v>
      </c>
      <c r="F62" s="180"/>
      <c r="G62" s="180"/>
      <c r="H62" s="180">
        <f>'将来負担比率（分子）の構造'!K$45</f>
        <v>2882</v>
      </c>
      <c r="I62" s="180"/>
      <c r="J62" s="180"/>
      <c r="K62" s="180">
        <f>'将来負担比率（分子）の構造'!L$45</f>
        <v>3005</v>
      </c>
      <c r="L62" s="180"/>
      <c r="M62" s="180"/>
      <c r="N62" s="180">
        <f>'将来負担比率（分子）の構造'!M$45</f>
        <v>3245</v>
      </c>
      <c r="O62" s="180"/>
      <c r="P62" s="180"/>
    </row>
    <row r="63" spans="1:16" x14ac:dyDescent="0.2">
      <c r="A63" s="180" t="s">
        <v>34</v>
      </c>
      <c r="B63" s="180">
        <f>'将来負担比率（分子）の構造'!I$44</f>
        <v>654</v>
      </c>
      <c r="C63" s="180"/>
      <c r="D63" s="180"/>
      <c r="E63" s="180">
        <f>'将来負担比率（分子）の構造'!J$44</f>
        <v>604</v>
      </c>
      <c r="F63" s="180"/>
      <c r="G63" s="180"/>
      <c r="H63" s="180">
        <f>'将来負担比率（分子）の構造'!K$44</f>
        <v>553</v>
      </c>
      <c r="I63" s="180"/>
      <c r="J63" s="180"/>
      <c r="K63" s="180">
        <f>'将来負担比率（分子）の構造'!L$44</f>
        <v>503</v>
      </c>
      <c r="L63" s="180"/>
      <c r="M63" s="180"/>
      <c r="N63" s="180">
        <f>'将来負担比率（分子）の構造'!M$44</f>
        <v>453</v>
      </c>
      <c r="O63" s="180"/>
      <c r="P63" s="180"/>
    </row>
    <row r="64" spans="1:16" x14ac:dyDescent="0.2">
      <c r="A64" s="180" t="s">
        <v>33</v>
      </c>
      <c r="B64" s="180">
        <f>'将来負担比率（分子）の構造'!I$43</f>
        <v>4386</v>
      </c>
      <c r="C64" s="180"/>
      <c r="D64" s="180"/>
      <c r="E64" s="180">
        <f>'将来負担比率（分子）の構造'!J$43</f>
        <v>3978</v>
      </c>
      <c r="F64" s="180"/>
      <c r="G64" s="180"/>
      <c r="H64" s="180">
        <f>'将来負担比率（分子）の構造'!K$43</f>
        <v>3624</v>
      </c>
      <c r="I64" s="180"/>
      <c r="J64" s="180"/>
      <c r="K64" s="180">
        <f>'将来負担比率（分子）の構造'!L$43</f>
        <v>7461</v>
      </c>
      <c r="L64" s="180"/>
      <c r="M64" s="180"/>
      <c r="N64" s="180">
        <f>'将来負担比率（分子）の構造'!M$43</f>
        <v>16</v>
      </c>
      <c r="O64" s="180"/>
      <c r="P64" s="180"/>
    </row>
    <row r="65" spans="1:16" x14ac:dyDescent="0.2">
      <c r="A65" s="180" t="s">
        <v>32</v>
      </c>
      <c r="B65" s="180">
        <f>'将来負担比率（分子）の構造'!I$42</f>
        <v>267</v>
      </c>
      <c r="C65" s="180"/>
      <c r="D65" s="180"/>
      <c r="E65" s="180">
        <f>'将来負担比率（分子）の構造'!J$42</f>
        <v>264</v>
      </c>
      <c r="F65" s="180"/>
      <c r="G65" s="180"/>
      <c r="H65" s="180">
        <f>'将来負担比率（分子）の構造'!K$42</f>
        <v>219</v>
      </c>
      <c r="I65" s="180"/>
      <c r="J65" s="180"/>
      <c r="K65" s="180">
        <f>'将来負担比率（分子）の構造'!L$42</f>
        <v>203</v>
      </c>
      <c r="L65" s="180"/>
      <c r="M65" s="180"/>
      <c r="N65" s="180">
        <f>'将来負担比率（分子）の構造'!M$42</f>
        <v>188</v>
      </c>
      <c r="O65" s="180"/>
      <c r="P65" s="180"/>
    </row>
    <row r="66" spans="1:16" x14ac:dyDescent="0.2">
      <c r="A66" s="180" t="s">
        <v>31</v>
      </c>
      <c r="B66" s="180">
        <f>'将来負担比率（分子）の構造'!I$41</f>
        <v>27056</v>
      </c>
      <c r="C66" s="180"/>
      <c r="D66" s="180"/>
      <c r="E66" s="180">
        <f>'将来負担比率（分子）の構造'!J$41</f>
        <v>26266</v>
      </c>
      <c r="F66" s="180"/>
      <c r="G66" s="180"/>
      <c r="H66" s="180">
        <f>'将来負担比率（分子）の構造'!K$41</f>
        <v>25292</v>
      </c>
      <c r="I66" s="180"/>
      <c r="J66" s="180"/>
      <c r="K66" s="180">
        <f>'将来負担比率（分子）の構造'!L$41</f>
        <v>25500</v>
      </c>
      <c r="L66" s="180"/>
      <c r="M66" s="180"/>
      <c r="N66" s="180">
        <f>'将来負担比率（分子）の構造'!M$41</f>
        <v>25140</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H30</v>
      </c>
      <c r="C71" s="183" t="str">
        <f>基金残高に係る経年分析!G54</f>
        <v>R01</v>
      </c>
      <c r="D71" s="183" t="str">
        <f>基金残高に係る経年分析!H54</f>
        <v>R02</v>
      </c>
    </row>
    <row r="72" spans="1:16" x14ac:dyDescent="0.2">
      <c r="A72" s="183" t="s">
        <v>77</v>
      </c>
      <c r="B72" s="184">
        <f>基金残高に係る経年分析!F55</f>
        <v>3686</v>
      </c>
      <c r="C72" s="184">
        <f>基金残高に係る経年分析!G55</f>
        <v>4027</v>
      </c>
      <c r="D72" s="184">
        <f>基金残高に係る経年分析!H55</f>
        <v>4558</v>
      </c>
    </row>
    <row r="73" spans="1:16" x14ac:dyDescent="0.2">
      <c r="A73" s="183" t="s">
        <v>78</v>
      </c>
      <c r="B73" s="184">
        <f>基金残高に係る経年分析!F56</f>
        <v>274</v>
      </c>
      <c r="C73" s="184">
        <f>基金残高に係る経年分析!G56</f>
        <v>274</v>
      </c>
      <c r="D73" s="184">
        <f>基金残高に係る経年分析!H56</f>
        <v>275</v>
      </c>
    </row>
    <row r="74" spans="1:16" x14ac:dyDescent="0.2">
      <c r="A74" s="183" t="s">
        <v>79</v>
      </c>
      <c r="B74" s="184">
        <f>基金残高に係る経年分析!F57</f>
        <v>3856</v>
      </c>
      <c r="C74" s="184">
        <f>基金残高に係る経年分析!G57</f>
        <v>5827</v>
      </c>
      <c r="D74" s="184">
        <f>基金残高に係る経年分析!H57</f>
        <v>8621</v>
      </c>
    </row>
  </sheetData>
  <sheetProtection algorithmName="SHA-512" hashValue="NmkhdljpQveXolN4zr4e+BTgbsyPFTlc4y3qM+4x//3IX4BjhGUDYCcHASPTPRXLhQm9vwqcF0HTm+QSgshEAw==" saltValue="iwDNFcl3qq42qK98/98k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5" customWidth="1"/>
    <col min="96" max="133" width="1.6328125" style="242"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60" t="s">
        <v>213</v>
      </c>
      <c r="DI1" s="661"/>
      <c r="DJ1" s="661"/>
      <c r="DK1" s="661"/>
      <c r="DL1" s="661"/>
      <c r="DM1" s="661"/>
      <c r="DN1" s="662"/>
      <c r="DO1" s="225"/>
      <c r="DP1" s="660" t="s">
        <v>214</v>
      </c>
      <c r="DQ1" s="661"/>
      <c r="DR1" s="661"/>
      <c r="DS1" s="661"/>
      <c r="DT1" s="661"/>
      <c r="DU1" s="661"/>
      <c r="DV1" s="661"/>
      <c r="DW1" s="661"/>
      <c r="DX1" s="661"/>
      <c r="DY1" s="661"/>
      <c r="DZ1" s="661"/>
      <c r="EA1" s="661"/>
      <c r="EB1" s="661"/>
      <c r="EC1" s="662"/>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63" t="s">
        <v>216</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217</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6" t="s">
        <v>218</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3" t="s">
        <v>1</v>
      </c>
      <c r="C4" s="664"/>
      <c r="D4" s="664"/>
      <c r="E4" s="664"/>
      <c r="F4" s="664"/>
      <c r="G4" s="664"/>
      <c r="H4" s="664"/>
      <c r="I4" s="664"/>
      <c r="J4" s="664"/>
      <c r="K4" s="664"/>
      <c r="L4" s="664"/>
      <c r="M4" s="664"/>
      <c r="N4" s="664"/>
      <c r="O4" s="664"/>
      <c r="P4" s="664"/>
      <c r="Q4" s="665"/>
      <c r="R4" s="663" t="s">
        <v>219</v>
      </c>
      <c r="S4" s="664"/>
      <c r="T4" s="664"/>
      <c r="U4" s="664"/>
      <c r="V4" s="664"/>
      <c r="W4" s="664"/>
      <c r="X4" s="664"/>
      <c r="Y4" s="665"/>
      <c r="Z4" s="663" t="s">
        <v>220</v>
      </c>
      <c r="AA4" s="664"/>
      <c r="AB4" s="664"/>
      <c r="AC4" s="665"/>
      <c r="AD4" s="663" t="s">
        <v>221</v>
      </c>
      <c r="AE4" s="664"/>
      <c r="AF4" s="664"/>
      <c r="AG4" s="664"/>
      <c r="AH4" s="664"/>
      <c r="AI4" s="664"/>
      <c r="AJ4" s="664"/>
      <c r="AK4" s="665"/>
      <c r="AL4" s="663" t="s">
        <v>220</v>
      </c>
      <c r="AM4" s="664"/>
      <c r="AN4" s="664"/>
      <c r="AO4" s="665"/>
      <c r="AP4" s="669" t="s">
        <v>222</v>
      </c>
      <c r="AQ4" s="669"/>
      <c r="AR4" s="669"/>
      <c r="AS4" s="669"/>
      <c r="AT4" s="669"/>
      <c r="AU4" s="669"/>
      <c r="AV4" s="669"/>
      <c r="AW4" s="669"/>
      <c r="AX4" s="669"/>
      <c r="AY4" s="669"/>
      <c r="AZ4" s="669"/>
      <c r="BA4" s="669"/>
      <c r="BB4" s="669"/>
      <c r="BC4" s="669"/>
      <c r="BD4" s="669"/>
      <c r="BE4" s="669"/>
      <c r="BF4" s="669"/>
      <c r="BG4" s="669" t="s">
        <v>223</v>
      </c>
      <c r="BH4" s="669"/>
      <c r="BI4" s="669"/>
      <c r="BJ4" s="669"/>
      <c r="BK4" s="669"/>
      <c r="BL4" s="669"/>
      <c r="BM4" s="669"/>
      <c r="BN4" s="669"/>
      <c r="BO4" s="669" t="s">
        <v>220</v>
      </c>
      <c r="BP4" s="669"/>
      <c r="BQ4" s="669"/>
      <c r="BR4" s="669"/>
      <c r="BS4" s="669" t="s">
        <v>224</v>
      </c>
      <c r="BT4" s="669"/>
      <c r="BU4" s="669"/>
      <c r="BV4" s="669"/>
      <c r="BW4" s="669"/>
      <c r="BX4" s="669"/>
      <c r="BY4" s="669"/>
      <c r="BZ4" s="669"/>
      <c r="CA4" s="669"/>
      <c r="CB4" s="669"/>
      <c r="CD4" s="666" t="s">
        <v>225</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s="229" customFormat="1" ht="11.25" customHeight="1" x14ac:dyDescent="0.2">
      <c r="B5" s="670" t="s">
        <v>226</v>
      </c>
      <c r="C5" s="671"/>
      <c r="D5" s="671"/>
      <c r="E5" s="671"/>
      <c r="F5" s="671"/>
      <c r="G5" s="671"/>
      <c r="H5" s="671"/>
      <c r="I5" s="671"/>
      <c r="J5" s="671"/>
      <c r="K5" s="671"/>
      <c r="L5" s="671"/>
      <c r="M5" s="671"/>
      <c r="N5" s="671"/>
      <c r="O5" s="671"/>
      <c r="P5" s="671"/>
      <c r="Q5" s="672"/>
      <c r="R5" s="673">
        <v>13746346</v>
      </c>
      <c r="S5" s="674"/>
      <c r="T5" s="674"/>
      <c r="U5" s="674"/>
      <c r="V5" s="674"/>
      <c r="W5" s="674"/>
      <c r="X5" s="674"/>
      <c r="Y5" s="675"/>
      <c r="Z5" s="676">
        <v>29.7</v>
      </c>
      <c r="AA5" s="676"/>
      <c r="AB5" s="676"/>
      <c r="AC5" s="676"/>
      <c r="AD5" s="677">
        <v>12524353</v>
      </c>
      <c r="AE5" s="677"/>
      <c r="AF5" s="677"/>
      <c r="AG5" s="677"/>
      <c r="AH5" s="677"/>
      <c r="AI5" s="677"/>
      <c r="AJ5" s="677"/>
      <c r="AK5" s="677"/>
      <c r="AL5" s="678">
        <v>74.3</v>
      </c>
      <c r="AM5" s="679"/>
      <c r="AN5" s="679"/>
      <c r="AO5" s="680"/>
      <c r="AP5" s="670" t="s">
        <v>227</v>
      </c>
      <c r="AQ5" s="671"/>
      <c r="AR5" s="671"/>
      <c r="AS5" s="671"/>
      <c r="AT5" s="671"/>
      <c r="AU5" s="671"/>
      <c r="AV5" s="671"/>
      <c r="AW5" s="671"/>
      <c r="AX5" s="671"/>
      <c r="AY5" s="671"/>
      <c r="AZ5" s="671"/>
      <c r="BA5" s="671"/>
      <c r="BB5" s="671"/>
      <c r="BC5" s="671"/>
      <c r="BD5" s="671"/>
      <c r="BE5" s="671"/>
      <c r="BF5" s="672"/>
      <c r="BG5" s="684">
        <v>12562813</v>
      </c>
      <c r="BH5" s="685"/>
      <c r="BI5" s="685"/>
      <c r="BJ5" s="685"/>
      <c r="BK5" s="685"/>
      <c r="BL5" s="685"/>
      <c r="BM5" s="685"/>
      <c r="BN5" s="686"/>
      <c r="BO5" s="687">
        <v>91.4</v>
      </c>
      <c r="BP5" s="687"/>
      <c r="BQ5" s="687"/>
      <c r="BR5" s="687"/>
      <c r="BS5" s="688">
        <v>76532</v>
      </c>
      <c r="BT5" s="688"/>
      <c r="BU5" s="688"/>
      <c r="BV5" s="688"/>
      <c r="BW5" s="688"/>
      <c r="BX5" s="688"/>
      <c r="BY5" s="688"/>
      <c r="BZ5" s="688"/>
      <c r="CA5" s="688"/>
      <c r="CB5" s="692"/>
      <c r="CD5" s="666" t="s">
        <v>222</v>
      </c>
      <c r="CE5" s="667"/>
      <c r="CF5" s="667"/>
      <c r="CG5" s="667"/>
      <c r="CH5" s="667"/>
      <c r="CI5" s="667"/>
      <c r="CJ5" s="667"/>
      <c r="CK5" s="667"/>
      <c r="CL5" s="667"/>
      <c r="CM5" s="667"/>
      <c r="CN5" s="667"/>
      <c r="CO5" s="667"/>
      <c r="CP5" s="667"/>
      <c r="CQ5" s="668"/>
      <c r="CR5" s="666" t="s">
        <v>228</v>
      </c>
      <c r="CS5" s="667"/>
      <c r="CT5" s="667"/>
      <c r="CU5" s="667"/>
      <c r="CV5" s="667"/>
      <c r="CW5" s="667"/>
      <c r="CX5" s="667"/>
      <c r="CY5" s="668"/>
      <c r="CZ5" s="666" t="s">
        <v>220</v>
      </c>
      <c r="DA5" s="667"/>
      <c r="DB5" s="667"/>
      <c r="DC5" s="668"/>
      <c r="DD5" s="666" t="s">
        <v>229</v>
      </c>
      <c r="DE5" s="667"/>
      <c r="DF5" s="667"/>
      <c r="DG5" s="667"/>
      <c r="DH5" s="667"/>
      <c r="DI5" s="667"/>
      <c r="DJ5" s="667"/>
      <c r="DK5" s="667"/>
      <c r="DL5" s="667"/>
      <c r="DM5" s="667"/>
      <c r="DN5" s="667"/>
      <c r="DO5" s="667"/>
      <c r="DP5" s="668"/>
      <c r="DQ5" s="666" t="s">
        <v>230</v>
      </c>
      <c r="DR5" s="667"/>
      <c r="DS5" s="667"/>
      <c r="DT5" s="667"/>
      <c r="DU5" s="667"/>
      <c r="DV5" s="667"/>
      <c r="DW5" s="667"/>
      <c r="DX5" s="667"/>
      <c r="DY5" s="667"/>
      <c r="DZ5" s="667"/>
      <c r="EA5" s="667"/>
      <c r="EB5" s="667"/>
      <c r="EC5" s="668"/>
    </row>
    <row r="6" spans="2:143" ht="11.25" customHeight="1" x14ac:dyDescent="0.2">
      <c r="B6" s="681" t="s">
        <v>231</v>
      </c>
      <c r="C6" s="682"/>
      <c r="D6" s="682"/>
      <c r="E6" s="682"/>
      <c r="F6" s="682"/>
      <c r="G6" s="682"/>
      <c r="H6" s="682"/>
      <c r="I6" s="682"/>
      <c r="J6" s="682"/>
      <c r="K6" s="682"/>
      <c r="L6" s="682"/>
      <c r="M6" s="682"/>
      <c r="N6" s="682"/>
      <c r="O6" s="682"/>
      <c r="P6" s="682"/>
      <c r="Q6" s="683"/>
      <c r="R6" s="684">
        <v>244489</v>
      </c>
      <c r="S6" s="685"/>
      <c r="T6" s="685"/>
      <c r="U6" s="685"/>
      <c r="V6" s="685"/>
      <c r="W6" s="685"/>
      <c r="X6" s="685"/>
      <c r="Y6" s="686"/>
      <c r="Z6" s="687">
        <v>0.5</v>
      </c>
      <c r="AA6" s="687"/>
      <c r="AB6" s="687"/>
      <c r="AC6" s="687"/>
      <c r="AD6" s="688">
        <v>244489</v>
      </c>
      <c r="AE6" s="688"/>
      <c r="AF6" s="688"/>
      <c r="AG6" s="688"/>
      <c r="AH6" s="688"/>
      <c r="AI6" s="688"/>
      <c r="AJ6" s="688"/>
      <c r="AK6" s="688"/>
      <c r="AL6" s="689">
        <v>1.5</v>
      </c>
      <c r="AM6" s="690"/>
      <c r="AN6" s="690"/>
      <c r="AO6" s="691"/>
      <c r="AP6" s="681" t="s">
        <v>232</v>
      </c>
      <c r="AQ6" s="682"/>
      <c r="AR6" s="682"/>
      <c r="AS6" s="682"/>
      <c r="AT6" s="682"/>
      <c r="AU6" s="682"/>
      <c r="AV6" s="682"/>
      <c r="AW6" s="682"/>
      <c r="AX6" s="682"/>
      <c r="AY6" s="682"/>
      <c r="AZ6" s="682"/>
      <c r="BA6" s="682"/>
      <c r="BB6" s="682"/>
      <c r="BC6" s="682"/>
      <c r="BD6" s="682"/>
      <c r="BE6" s="682"/>
      <c r="BF6" s="683"/>
      <c r="BG6" s="684">
        <v>12562813</v>
      </c>
      <c r="BH6" s="685"/>
      <c r="BI6" s="685"/>
      <c r="BJ6" s="685"/>
      <c r="BK6" s="685"/>
      <c r="BL6" s="685"/>
      <c r="BM6" s="685"/>
      <c r="BN6" s="686"/>
      <c r="BO6" s="687">
        <v>91.4</v>
      </c>
      <c r="BP6" s="687"/>
      <c r="BQ6" s="687"/>
      <c r="BR6" s="687"/>
      <c r="BS6" s="688">
        <v>76532</v>
      </c>
      <c r="BT6" s="688"/>
      <c r="BU6" s="688"/>
      <c r="BV6" s="688"/>
      <c r="BW6" s="688"/>
      <c r="BX6" s="688"/>
      <c r="BY6" s="688"/>
      <c r="BZ6" s="688"/>
      <c r="CA6" s="688"/>
      <c r="CB6" s="692"/>
      <c r="CD6" s="695" t="s">
        <v>233</v>
      </c>
      <c r="CE6" s="696"/>
      <c r="CF6" s="696"/>
      <c r="CG6" s="696"/>
      <c r="CH6" s="696"/>
      <c r="CI6" s="696"/>
      <c r="CJ6" s="696"/>
      <c r="CK6" s="696"/>
      <c r="CL6" s="696"/>
      <c r="CM6" s="696"/>
      <c r="CN6" s="696"/>
      <c r="CO6" s="696"/>
      <c r="CP6" s="696"/>
      <c r="CQ6" s="697"/>
      <c r="CR6" s="684">
        <v>252327</v>
      </c>
      <c r="CS6" s="685"/>
      <c r="CT6" s="685"/>
      <c r="CU6" s="685"/>
      <c r="CV6" s="685"/>
      <c r="CW6" s="685"/>
      <c r="CX6" s="685"/>
      <c r="CY6" s="686"/>
      <c r="CZ6" s="678">
        <v>0.6</v>
      </c>
      <c r="DA6" s="679"/>
      <c r="DB6" s="679"/>
      <c r="DC6" s="698"/>
      <c r="DD6" s="693" t="s">
        <v>234</v>
      </c>
      <c r="DE6" s="685"/>
      <c r="DF6" s="685"/>
      <c r="DG6" s="685"/>
      <c r="DH6" s="685"/>
      <c r="DI6" s="685"/>
      <c r="DJ6" s="685"/>
      <c r="DK6" s="685"/>
      <c r="DL6" s="685"/>
      <c r="DM6" s="685"/>
      <c r="DN6" s="685"/>
      <c r="DO6" s="685"/>
      <c r="DP6" s="686"/>
      <c r="DQ6" s="693">
        <v>252327</v>
      </c>
      <c r="DR6" s="685"/>
      <c r="DS6" s="685"/>
      <c r="DT6" s="685"/>
      <c r="DU6" s="685"/>
      <c r="DV6" s="685"/>
      <c r="DW6" s="685"/>
      <c r="DX6" s="685"/>
      <c r="DY6" s="685"/>
      <c r="DZ6" s="685"/>
      <c r="EA6" s="685"/>
      <c r="EB6" s="685"/>
      <c r="EC6" s="694"/>
    </row>
    <row r="7" spans="2:143" ht="11.25" customHeight="1" x14ac:dyDescent="0.2">
      <c r="B7" s="681" t="s">
        <v>235</v>
      </c>
      <c r="C7" s="682"/>
      <c r="D7" s="682"/>
      <c r="E7" s="682"/>
      <c r="F7" s="682"/>
      <c r="G7" s="682"/>
      <c r="H7" s="682"/>
      <c r="I7" s="682"/>
      <c r="J7" s="682"/>
      <c r="K7" s="682"/>
      <c r="L7" s="682"/>
      <c r="M7" s="682"/>
      <c r="N7" s="682"/>
      <c r="O7" s="682"/>
      <c r="P7" s="682"/>
      <c r="Q7" s="683"/>
      <c r="R7" s="684">
        <v>11621</v>
      </c>
      <c r="S7" s="685"/>
      <c r="T7" s="685"/>
      <c r="U7" s="685"/>
      <c r="V7" s="685"/>
      <c r="W7" s="685"/>
      <c r="X7" s="685"/>
      <c r="Y7" s="686"/>
      <c r="Z7" s="687">
        <v>0</v>
      </c>
      <c r="AA7" s="687"/>
      <c r="AB7" s="687"/>
      <c r="AC7" s="687"/>
      <c r="AD7" s="688">
        <v>11621</v>
      </c>
      <c r="AE7" s="688"/>
      <c r="AF7" s="688"/>
      <c r="AG7" s="688"/>
      <c r="AH7" s="688"/>
      <c r="AI7" s="688"/>
      <c r="AJ7" s="688"/>
      <c r="AK7" s="688"/>
      <c r="AL7" s="689">
        <v>0.1</v>
      </c>
      <c r="AM7" s="690"/>
      <c r="AN7" s="690"/>
      <c r="AO7" s="691"/>
      <c r="AP7" s="681" t="s">
        <v>236</v>
      </c>
      <c r="AQ7" s="682"/>
      <c r="AR7" s="682"/>
      <c r="AS7" s="682"/>
      <c r="AT7" s="682"/>
      <c r="AU7" s="682"/>
      <c r="AV7" s="682"/>
      <c r="AW7" s="682"/>
      <c r="AX7" s="682"/>
      <c r="AY7" s="682"/>
      <c r="AZ7" s="682"/>
      <c r="BA7" s="682"/>
      <c r="BB7" s="682"/>
      <c r="BC7" s="682"/>
      <c r="BD7" s="682"/>
      <c r="BE7" s="682"/>
      <c r="BF7" s="683"/>
      <c r="BG7" s="684">
        <v>5369036</v>
      </c>
      <c r="BH7" s="685"/>
      <c r="BI7" s="685"/>
      <c r="BJ7" s="685"/>
      <c r="BK7" s="685"/>
      <c r="BL7" s="685"/>
      <c r="BM7" s="685"/>
      <c r="BN7" s="686"/>
      <c r="BO7" s="687">
        <v>39.1</v>
      </c>
      <c r="BP7" s="687"/>
      <c r="BQ7" s="687"/>
      <c r="BR7" s="687"/>
      <c r="BS7" s="688">
        <v>76532</v>
      </c>
      <c r="BT7" s="688"/>
      <c r="BU7" s="688"/>
      <c r="BV7" s="688"/>
      <c r="BW7" s="688"/>
      <c r="BX7" s="688"/>
      <c r="BY7" s="688"/>
      <c r="BZ7" s="688"/>
      <c r="CA7" s="688"/>
      <c r="CB7" s="692"/>
      <c r="CD7" s="699" t="s">
        <v>237</v>
      </c>
      <c r="CE7" s="700"/>
      <c r="CF7" s="700"/>
      <c r="CG7" s="700"/>
      <c r="CH7" s="700"/>
      <c r="CI7" s="700"/>
      <c r="CJ7" s="700"/>
      <c r="CK7" s="700"/>
      <c r="CL7" s="700"/>
      <c r="CM7" s="700"/>
      <c r="CN7" s="700"/>
      <c r="CO7" s="700"/>
      <c r="CP7" s="700"/>
      <c r="CQ7" s="701"/>
      <c r="CR7" s="684">
        <v>14714630</v>
      </c>
      <c r="CS7" s="685"/>
      <c r="CT7" s="685"/>
      <c r="CU7" s="685"/>
      <c r="CV7" s="685"/>
      <c r="CW7" s="685"/>
      <c r="CX7" s="685"/>
      <c r="CY7" s="686"/>
      <c r="CZ7" s="687">
        <v>34.6</v>
      </c>
      <c r="DA7" s="687"/>
      <c r="DB7" s="687"/>
      <c r="DC7" s="687"/>
      <c r="DD7" s="693">
        <v>59661</v>
      </c>
      <c r="DE7" s="685"/>
      <c r="DF7" s="685"/>
      <c r="DG7" s="685"/>
      <c r="DH7" s="685"/>
      <c r="DI7" s="685"/>
      <c r="DJ7" s="685"/>
      <c r="DK7" s="685"/>
      <c r="DL7" s="685"/>
      <c r="DM7" s="685"/>
      <c r="DN7" s="685"/>
      <c r="DO7" s="685"/>
      <c r="DP7" s="686"/>
      <c r="DQ7" s="693">
        <v>5829289</v>
      </c>
      <c r="DR7" s="685"/>
      <c r="DS7" s="685"/>
      <c r="DT7" s="685"/>
      <c r="DU7" s="685"/>
      <c r="DV7" s="685"/>
      <c r="DW7" s="685"/>
      <c r="DX7" s="685"/>
      <c r="DY7" s="685"/>
      <c r="DZ7" s="685"/>
      <c r="EA7" s="685"/>
      <c r="EB7" s="685"/>
      <c r="EC7" s="694"/>
    </row>
    <row r="8" spans="2:143" ht="11.25" customHeight="1" x14ac:dyDescent="0.2">
      <c r="B8" s="681" t="s">
        <v>238</v>
      </c>
      <c r="C8" s="682"/>
      <c r="D8" s="682"/>
      <c r="E8" s="682"/>
      <c r="F8" s="682"/>
      <c r="G8" s="682"/>
      <c r="H8" s="682"/>
      <c r="I8" s="682"/>
      <c r="J8" s="682"/>
      <c r="K8" s="682"/>
      <c r="L8" s="682"/>
      <c r="M8" s="682"/>
      <c r="N8" s="682"/>
      <c r="O8" s="682"/>
      <c r="P8" s="682"/>
      <c r="Q8" s="683"/>
      <c r="R8" s="684">
        <v>68102</v>
      </c>
      <c r="S8" s="685"/>
      <c r="T8" s="685"/>
      <c r="U8" s="685"/>
      <c r="V8" s="685"/>
      <c r="W8" s="685"/>
      <c r="X8" s="685"/>
      <c r="Y8" s="686"/>
      <c r="Z8" s="687">
        <v>0.1</v>
      </c>
      <c r="AA8" s="687"/>
      <c r="AB8" s="687"/>
      <c r="AC8" s="687"/>
      <c r="AD8" s="688">
        <v>68102</v>
      </c>
      <c r="AE8" s="688"/>
      <c r="AF8" s="688"/>
      <c r="AG8" s="688"/>
      <c r="AH8" s="688"/>
      <c r="AI8" s="688"/>
      <c r="AJ8" s="688"/>
      <c r="AK8" s="688"/>
      <c r="AL8" s="689">
        <v>0.4</v>
      </c>
      <c r="AM8" s="690"/>
      <c r="AN8" s="690"/>
      <c r="AO8" s="691"/>
      <c r="AP8" s="681" t="s">
        <v>239</v>
      </c>
      <c r="AQ8" s="682"/>
      <c r="AR8" s="682"/>
      <c r="AS8" s="682"/>
      <c r="AT8" s="682"/>
      <c r="AU8" s="682"/>
      <c r="AV8" s="682"/>
      <c r="AW8" s="682"/>
      <c r="AX8" s="682"/>
      <c r="AY8" s="682"/>
      <c r="AZ8" s="682"/>
      <c r="BA8" s="682"/>
      <c r="BB8" s="682"/>
      <c r="BC8" s="682"/>
      <c r="BD8" s="682"/>
      <c r="BE8" s="682"/>
      <c r="BF8" s="683"/>
      <c r="BG8" s="684">
        <v>149533</v>
      </c>
      <c r="BH8" s="685"/>
      <c r="BI8" s="685"/>
      <c r="BJ8" s="685"/>
      <c r="BK8" s="685"/>
      <c r="BL8" s="685"/>
      <c r="BM8" s="685"/>
      <c r="BN8" s="686"/>
      <c r="BO8" s="687">
        <v>1.1000000000000001</v>
      </c>
      <c r="BP8" s="687"/>
      <c r="BQ8" s="687"/>
      <c r="BR8" s="687"/>
      <c r="BS8" s="693" t="s">
        <v>240</v>
      </c>
      <c r="BT8" s="685"/>
      <c r="BU8" s="685"/>
      <c r="BV8" s="685"/>
      <c r="BW8" s="685"/>
      <c r="BX8" s="685"/>
      <c r="BY8" s="685"/>
      <c r="BZ8" s="685"/>
      <c r="CA8" s="685"/>
      <c r="CB8" s="694"/>
      <c r="CD8" s="699" t="s">
        <v>241</v>
      </c>
      <c r="CE8" s="700"/>
      <c r="CF8" s="700"/>
      <c r="CG8" s="700"/>
      <c r="CH8" s="700"/>
      <c r="CI8" s="700"/>
      <c r="CJ8" s="700"/>
      <c r="CK8" s="700"/>
      <c r="CL8" s="700"/>
      <c r="CM8" s="700"/>
      <c r="CN8" s="700"/>
      <c r="CO8" s="700"/>
      <c r="CP8" s="700"/>
      <c r="CQ8" s="701"/>
      <c r="CR8" s="684">
        <v>11648976</v>
      </c>
      <c r="CS8" s="685"/>
      <c r="CT8" s="685"/>
      <c r="CU8" s="685"/>
      <c r="CV8" s="685"/>
      <c r="CW8" s="685"/>
      <c r="CX8" s="685"/>
      <c r="CY8" s="686"/>
      <c r="CZ8" s="687">
        <v>27.4</v>
      </c>
      <c r="DA8" s="687"/>
      <c r="DB8" s="687"/>
      <c r="DC8" s="687"/>
      <c r="DD8" s="693">
        <v>149501</v>
      </c>
      <c r="DE8" s="685"/>
      <c r="DF8" s="685"/>
      <c r="DG8" s="685"/>
      <c r="DH8" s="685"/>
      <c r="DI8" s="685"/>
      <c r="DJ8" s="685"/>
      <c r="DK8" s="685"/>
      <c r="DL8" s="685"/>
      <c r="DM8" s="685"/>
      <c r="DN8" s="685"/>
      <c r="DO8" s="685"/>
      <c r="DP8" s="686"/>
      <c r="DQ8" s="693">
        <v>6415660</v>
      </c>
      <c r="DR8" s="685"/>
      <c r="DS8" s="685"/>
      <c r="DT8" s="685"/>
      <c r="DU8" s="685"/>
      <c r="DV8" s="685"/>
      <c r="DW8" s="685"/>
      <c r="DX8" s="685"/>
      <c r="DY8" s="685"/>
      <c r="DZ8" s="685"/>
      <c r="EA8" s="685"/>
      <c r="EB8" s="685"/>
      <c r="EC8" s="694"/>
    </row>
    <row r="9" spans="2:143" ht="11.25" customHeight="1" x14ac:dyDescent="0.2">
      <c r="B9" s="681" t="s">
        <v>242</v>
      </c>
      <c r="C9" s="682"/>
      <c r="D9" s="682"/>
      <c r="E9" s="682"/>
      <c r="F9" s="682"/>
      <c r="G9" s="682"/>
      <c r="H9" s="682"/>
      <c r="I9" s="682"/>
      <c r="J9" s="682"/>
      <c r="K9" s="682"/>
      <c r="L9" s="682"/>
      <c r="M9" s="682"/>
      <c r="N9" s="682"/>
      <c r="O9" s="682"/>
      <c r="P9" s="682"/>
      <c r="Q9" s="683"/>
      <c r="R9" s="684">
        <v>64469</v>
      </c>
      <c r="S9" s="685"/>
      <c r="T9" s="685"/>
      <c r="U9" s="685"/>
      <c r="V9" s="685"/>
      <c r="W9" s="685"/>
      <c r="X9" s="685"/>
      <c r="Y9" s="686"/>
      <c r="Z9" s="687">
        <v>0.1</v>
      </c>
      <c r="AA9" s="687"/>
      <c r="AB9" s="687"/>
      <c r="AC9" s="687"/>
      <c r="AD9" s="688">
        <v>64469</v>
      </c>
      <c r="AE9" s="688"/>
      <c r="AF9" s="688"/>
      <c r="AG9" s="688"/>
      <c r="AH9" s="688"/>
      <c r="AI9" s="688"/>
      <c r="AJ9" s="688"/>
      <c r="AK9" s="688"/>
      <c r="AL9" s="689">
        <v>0.4</v>
      </c>
      <c r="AM9" s="690"/>
      <c r="AN9" s="690"/>
      <c r="AO9" s="691"/>
      <c r="AP9" s="681" t="s">
        <v>243</v>
      </c>
      <c r="AQ9" s="682"/>
      <c r="AR9" s="682"/>
      <c r="AS9" s="682"/>
      <c r="AT9" s="682"/>
      <c r="AU9" s="682"/>
      <c r="AV9" s="682"/>
      <c r="AW9" s="682"/>
      <c r="AX9" s="682"/>
      <c r="AY9" s="682"/>
      <c r="AZ9" s="682"/>
      <c r="BA9" s="682"/>
      <c r="BB9" s="682"/>
      <c r="BC9" s="682"/>
      <c r="BD9" s="682"/>
      <c r="BE9" s="682"/>
      <c r="BF9" s="683"/>
      <c r="BG9" s="684">
        <v>4460860</v>
      </c>
      <c r="BH9" s="685"/>
      <c r="BI9" s="685"/>
      <c r="BJ9" s="685"/>
      <c r="BK9" s="685"/>
      <c r="BL9" s="685"/>
      <c r="BM9" s="685"/>
      <c r="BN9" s="686"/>
      <c r="BO9" s="687">
        <v>32.5</v>
      </c>
      <c r="BP9" s="687"/>
      <c r="BQ9" s="687"/>
      <c r="BR9" s="687"/>
      <c r="BS9" s="693" t="s">
        <v>240</v>
      </c>
      <c r="BT9" s="685"/>
      <c r="BU9" s="685"/>
      <c r="BV9" s="685"/>
      <c r="BW9" s="685"/>
      <c r="BX9" s="685"/>
      <c r="BY9" s="685"/>
      <c r="BZ9" s="685"/>
      <c r="CA9" s="685"/>
      <c r="CB9" s="694"/>
      <c r="CD9" s="699" t="s">
        <v>244</v>
      </c>
      <c r="CE9" s="700"/>
      <c r="CF9" s="700"/>
      <c r="CG9" s="700"/>
      <c r="CH9" s="700"/>
      <c r="CI9" s="700"/>
      <c r="CJ9" s="700"/>
      <c r="CK9" s="700"/>
      <c r="CL9" s="700"/>
      <c r="CM9" s="700"/>
      <c r="CN9" s="700"/>
      <c r="CO9" s="700"/>
      <c r="CP9" s="700"/>
      <c r="CQ9" s="701"/>
      <c r="CR9" s="684">
        <v>2876252</v>
      </c>
      <c r="CS9" s="685"/>
      <c r="CT9" s="685"/>
      <c r="CU9" s="685"/>
      <c r="CV9" s="685"/>
      <c r="CW9" s="685"/>
      <c r="CX9" s="685"/>
      <c r="CY9" s="686"/>
      <c r="CZ9" s="687">
        <v>6.8</v>
      </c>
      <c r="DA9" s="687"/>
      <c r="DB9" s="687"/>
      <c r="DC9" s="687"/>
      <c r="DD9" s="693">
        <v>321886</v>
      </c>
      <c r="DE9" s="685"/>
      <c r="DF9" s="685"/>
      <c r="DG9" s="685"/>
      <c r="DH9" s="685"/>
      <c r="DI9" s="685"/>
      <c r="DJ9" s="685"/>
      <c r="DK9" s="685"/>
      <c r="DL9" s="685"/>
      <c r="DM9" s="685"/>
      <c r="DN9" s="685"/>
      <c r="DO9" s="685"/>
      <c r="DP9" s="686"/>
      <c r="DQ9" s="693">
        <v>2370414</v>
      </c>
      <c r="DR9" s="685"/>
      <c r="DS9" s="685"/>
      <c r="DT9" s="685"/>
      <c r="DU9" s="685"/>
      <c r="DV9" s="685"/>
      <c r="DW9" s="685"/>
      <c r="DX9" s="685"/>
      <c r="DY9" s="685"/>
      <c r="DZ9" s="685"/>
      <c r="EA9" s="685"/>
      <c r="EB9" s="685"/>
      <c r="EC9" s="694"/>
    </row>
    <row r="10" spans="2:143" ht="11.25" customHeight="1" x14ac:dyDescent="0.2">
      <c r="B10" s="681" t="s">
        <v>245</v>
      </c>
      <c r="C10" s="682"/>
      <c r="D10" s="682"/>
      <c r="E10" s="682"/>
      <c r="F10" s="682"/>
      <c r="G10" s="682"/>
      <c r="H10" s="682"/>
      <c r="I10" s="682"/>
      <c r="J10" s="682"/>
      <c r="K10" s="682"/>
      <c r="L10" s="682"/>
      <c r="M10" s="682"/>
      <c r="N10" s="682"/>
      <c r="O10" s="682"/>
      <c r="P10" s="682"/>
      <c r="Q10" s="683"/>
      <c r="R10" s="684" t="s">
        <v>240</v>
      </c>
      <c r="S10" s="685"/>
      <c r="T10" s="685"/>
      <c r="U10" s="685"/>
      <c r="V10" s="685"/>
      <c r="W10" s="685"/>
      <c r="X10" s="685"/>
      <c r="Y10" s="686"/>
      <c r="Z10" s="687" t="s">
        <v>234</v>
      </c>
      <c r="AA10" s="687"/>
      <c r="AB10" s="687"/>
      <c r="AC10" s="687"/>
      <c r="AD10" s="688" t="s">
        <v>234</v>
      </c>
      <c r="AE10" s="688"/>
      <c r="AF10" s="688"/>
      <c r="AG10" s="688"/>
      <c r="AH10" s="688"/>
      <c r="AI10" s="688"/>
      <c r="AJ10" s="688"/>
      <c r="AK10" s="688"/>
      <c r="AL10" s="689" t="s">
        <v>234</v>
      </c>
      <c r="AM10" s="690"/>
      <c r="AN10" s="690"/>
      <c r="AO10" s="691"/>
      <c r="AP10" s="681" t="s">
        <v>246</v>
      </c>
      <c r="AQ10" s="682"/>
      <c r="AR10" s="682"/>
      <c r="AS10" s="682"/>
      <c r="AT10" s="682"/>
      <c r="AU10" s="682"/>
      <c r="AV10" s="682"/>
      <c r="AW10" s="682"/>
      <c r="AX10" s="682"/>
      <c r="AY10" s="682"/>
      <c r="AZ10" s="682"/>
      <c r="BA10" s="682"/>
      <c r="BB10" s="682"/>
      <c r="BC10" s="682"/>
      <c r="BD10" s="682"/>
      <c r="BE10" s="682"/>
      <c r="BF10" s="683"/>
      <c r="BG10" s="684">
        <v>204337</v>
      </c>
      <c r="BH10" s="685"/>
      <c r="BI10" s="685"/>
      <c r="BJ10" s="685"/>
      <c r="BK10" s="685"/>
      <c r="BL10" s="685"/>
      <c r="BM10" s="685"/>
      <c r="BN10" s="686"/>
      <c r="BO10" s="687">
        <v>1.5</v>
      </c>
      <c r="BP10" s="687"/>
      <c r="BQ10" s="687"/>
      <c r="BR10" s="687"/>
      <c r="BS10" s="693" t="s">
        <v>234</v>
      </c>
      <c r="BT10" s="685"/>
      <c r="BU10" s="685"/>
      <c r="BV10" s="685"/>
      <c r="BW10" s="685"/>
      <c r="BX10" s="685"/>
      <c r="BY10" s="685"/>
      <c r="BZ10" s="685"/>
      <c r="CA10" s="685"/>
      <c r="CB10" s="694"/>
      <c r="CD10" s="699" t="s">
        <v>247</v>
      </c>
      <c r="CE10" s="700"/>
      <c r="CF10" s="700"/>
      <c r="CG10" s="700"/>
      <c r="CH10" s="700"/>
      <c r="CI10" s="700"/>
      <c r="CJ10" s="700"/>
      <c r="CK10" s="700"/>
      <c r="CL10" s="700"/>
      <c r="CM10" s="700"/>
      <c r="CN10" s="700"/>
      <c r="CO10" s="700"/>
      <c r="CP10" s="700"/>
      <c r="CQ10" s="701"/>
      <c r="CR10" s="684">
        <v>102652</v>
      </c>
      <c r="CS10" s="685"/>
      <c r="CT10" s="685"/>
      <c r="CU10" s="685"/>
      <c r="CV10" s="685"/>
      <c r="CW10" s="685"/>
      <c r="CX10" s="685"/>
      <c r="CY10" s="686"/>
      <c r="CZ10" s="687">
        <v>0.2</v>
      </c>
      <c r="DA10" s="687"/>
      <c r="DB10" s="687"/>
      <c r="DC10" s="687"/>
      <c r="DD10" s="693" t="s">
        <v>234</v>
      </c>
      <c r="DE10" s="685"/>
      <c r="DF10" s="685"/>
      <c r="DG10" s="685"/>
      <c r="DH10" s="685"/>
      <c r="DI10" s="685"/>
      <c r="DJ10" s="685"/>
      <c r="DK10" s="685"/>
      <c r="DL10" s="685"/>
      <c r="DM10" s="685"/>
      <c r="DN10" s="685"/>
      <c r="DO10" s="685"/>
      <c r="DP10" s="686"/>
      <c r="DQ10" s="693">
        <v>92649</v>
      </c>
      <c r="DR10" s="685"/>
      <c r="DS10" s="685"/>
      <c r="DT10" s="685"/>
      <c r="DU10" s="685"/>
      <c r="DV10" s="685"/>
      <c r="DW10" s="685"/>
      <c r="DX10" s="685"/>
      <c r="DY10" s="685"/>
      <c r="DZ10" s="685"/>
      <c r="EA10" s="685"/>
      <c r="EB10" s="685"/>
      <c r="EC10" s="694"/>
    </row>
    <row r="11" spans="2:143" ht="11.25" customHeight="1" x14ac:dyDescent="0.2">
      <c r="B11" s="681" t="s">
        <v>248</v>
      </c>
      <c r="C11" s="682"/>
      <c r="D11" s="682"/>
      <c r="E11" s="682"/>
      <c r="F11" s="682"/>
      <c r="G11" s="682"/>
      <c r="H11" s="682"/>
      <c r="I11" s="682"/>
      <c r="J11" s="682"/>
      <c r="K11" s="682"/>
      <c r="L11" s="682"/>
      <c r="M11" s="682"/>
      <c r="N11" s="682"/>
      <c r="O11" s="682"/>
      <c r="P11" s="682"/>
      <c r="Q11" s="683"/>
      <c r="R11" s="684">
        <v>1749935</v>
      </c>
      <c r="S11" s="685"/>
      <c r="T11" s="685"/>
      <c r="U11" s="685"/>
      <c r="V11" s="685"/>
      <c r="W11" s="685"/>
      <c r="X11" s="685"/>
      <c r="Y11" s="686"/>
      <c r="Z11" s="689">
        <v>3.8</v>
      </c>
      <c r="AA11" s="690"/>
      <c r="AB11" s="690"/>
      <c r="AC11" s="702"/>
      <c r="AD11" s="693">
        <v>1749935</v>
      </c>
      <c r="AE11" s="685"/>
      <c r="AF11" s="685"/>
      <c r="AG11" s="685"/>
      <c r="AH11" s="685"/>
      <c r="AI11" s="685"/>
      <c r="AJ11" s="685"/>
      <c r="AK11" s="686"/>
      <c r="AL11" s="689">
        <v>10.4</v>
      </c>
      <c r="AM11" s="690"/>
      <c r="AN11" s="690"/>
      <c r="AO11" s="691"/>
      <c r="AP11" s="681" t="s">
        <v>249</v>
      </c>
      <c r="AQ11" s="682"/>
      <c r="AR11" s="682"/>
      <c r="AS11" s="682"/>
      <c r="AT11" s="682"/>
      <c r="AU11" s="682"/>
      <c r="AV11" s="682"/>
      <c r="AW11" s="682"/>
      <c r="AX11" s="682"/>
      <c r="AY11" s="682"/>
      <c r="AZ11" s="682"/>
      <c r="BA11" s="682"/>
      <c r="BB11" s="682"/>
      <c r="BC11" s="682"/>
      <c r="BD11" s="682"/>
      <c r="BE11" s="682"/>
      <c r="BF11" s="683"/>
      <c r="BG11" s="684">
        <v>554306</v>
      </c>
      <c r="BH11" s="685"/>
      <c r="BI11" s="685"/>
      <c r="BJ11" s="685"/>
      <c r="BK11" s="685"/>
      <c r="BL11" s="685"/>
      <c r="BM11" s="685"/>
      <c r="BN11" s="686"/>
      <c r="BO11" s="687">
        <v>4</v>
      </c>
      <c r="BP11" s="687"/>
      <c r="BQ11" s="687"/>
      <c r="BR11" s="687"/>
      <c r="BS11" s="693">
        <v>76532</v>
      </c>
      <c r="BT11" s="685"/>
      <c r="BU11" s="685"/>
      <c r="BV11" s="685"/>
      <c r="BW11" s="685"/>
      <c r="BX11" s="685"/>
      <c r="BY11" s="685"/>
      <c r="BZ11" s="685"/>
      <c r="CA11" s="685"/>
      <c r="CB11" s="694"/>
      <c r="CD11" s="699" t="s">
        <v>250</v>
      </c>
      <c r="CE11" s="700"/>
      <c r="CF11" s="700"/>
      <c r="CG11" s="700"/>
      <c r="CH11" s="700"/>
      <c r="CI11" s="700"/>
      <c r="CJ11" s="700"/>
      <c r="CK11" s="700"/>
      <c r="CL11" s="700"/>
      <c r="CM11" s="700"/>
      <c r="CN11" s="700"/>
      <c r="CO11" s="700"/>
      <c r="CP11" s="700"/>
      <c r="CQ11" s="701"/>
      <c r="CR11" s="684">
        <v>400908</v>
      </c>
      <c r="CS11" s="685"/>
      <c r="CT11" s="685"/>
      <c r="CU11" s="685"/>
      <c r="CV11" s="685"/>
      <c r="CW11" s="685"/>
      <c r="CX11" s="685"/>
      <c r="CY11" s="686"/>
      <c r="CZ11" s="687">
        <v>0.9</v>
      </c>
      <c r="DA11" s="687"/>
      <c r="DB11" s="687"/>
      <c r="DC11" s="687"/>
      <c r="DD11" s="693">
        <v>154525</v>
      </c>
      <c r="DE11" s="685"/>
      <c r="DF11" s="685"/>
      <c r="DG11" s="685"/>
      <c r="DH11" s="685"/>
      <c r="DI11" s="685"/>
      <c r="DJ11" s="685"/>
      <c r="DK11" s="685"/>
      <c r="DL11" s="685"/>
      <c r="DM11" s="685"/>
      <c r="DN11" s="685"/>
      <c r="DO11" s="685"/>
      <c r="DP11" s="686"/>
      <c r="DQ11" s="693">
        <v>255600</v>
      </c>
      <c r="DR11" s="685"/>
      <c r="DS11" s="685"/>
      <c r="DT11" s="685"/>
      <c r="DU11" s="685"/>
      <c r="DV11" s="685"/>
      <c r="DW11" s="685"/>
      <c r="DX11" s="685"/>
      <c r="DY11" s="685"/>
      <c r="DZ11" s="685"/>
      <c r="EA11" s="685"/>
      <c r="EB11" s="685"/>
      <c r="EC11" s="694"/>
    </row>
    <row r="12" spans="2:143" ht="11.25" customHeight="1" x14ac:dyDescent="0.2">
      <c r="B12" s="681" t="s">
        <v>251</v>
      </c>
      <c r="C12" s="682"/>
      <c r="D12" s="682"/>
      <c r="E12" s="682"/>
      <c r="F12" s="682"/>
      <c r="G12" s="682"/>
      <c r="H12" s="682"/>
      <c r="I12" s="682"/>
      <c r="J12" s="682"/>
      <c r="K12" s="682"/>
      <c r="L12" s="682"/>
      <c r="M12" s="682"/>
      <c r="N12" s="682"/>
      <c r="O12" s="682"/>
      <c r="P12" s="682"/>
      <c r="Q12" s="683"/>
      <c r="R12" s="684">
        <v>1642</v>
      </c>
      <c r="S12" s="685"/>
      <c r="T12" s="685"/>
      <c r="U12" s="685"/>
      <c r="V12" s="685"/>
      <c r="W12" s="685"/>
      <c r="X12" s="685"/>
      <c r="Y12" s="686"/>
      <c r="Z12" s="687">
        <v>0</v>
      </c>
      <c r="AA12" s="687"/>
      <c r="AB12" s="687"/>
      <c r="AC12" s="687"/>
      <c r="AD12" s="688">
        <v>1642</v>
      </c>
      <c r="AE12" s="688"/>
      <c r="AF12" s="688"/>
      <c r="AG12" s="688"/>
      <c r="AH12" s="688"/>
      <c r="AI12" s="688"/>
      <c r="AJ12" s="688"/>
      <c r="AK12" s="688"/>
      <c r="AL12" s="689">
        <v>0</v>
      </c>
      <c r="AM12" s="690"/>
      <c r="AN12" s="690"/>
      <c r="AO12" s="691"/>
      <c r="AP12" s="681" t="s">
        <v>252</v>
      </c>
      <c r="AQ12" s="682"/>
      <c r="AR12" s="682"/>
      <c r="AS12" s="682"/>
      <c r="AT12" s="682"/>
      <c r="AU12" s="682"/>
      <c r="AV12" s="682"/>
      <c r="AW12" s="682"/>
      <c r="AX12" s="682"/>
      <c r="AY12" s="682"/>
      <c r="AZ12" s="682"/>
      <c r="BA12" s="682"/>
      <c r="BB12" s="682"/>
      <c r="BC12" s="682"/>
      <c r="BD12" s="682"/>
      <c r="BE12" s="682"/>
      <c r="BF12" s="683"/>
      <c r="BG12" s="684">
        <v>6450024</v>
      </c>
      <c r="BH12" s="685"/>
      <c r="BI12" s="685"/>
      <c r="BJ12" s="685"/>
      <c r="BK12" s="685"/>
      <c r="BL12" s="685"/>
      <c r="BM12" s="685"/>
      <c r="BN12" s="686"/>
      <c r="BO12" s="687">
        <v>46.9</v>
      </c>
      <c r="BP12" s="687"/>
      <c r="BQ12" s="687"/>
      <c r="BR12" s="687"/>
      <c r="BS12" s="693" t="s">
        <v>240</v>
      </c>
      <c r="BT12" s="685"/>
      <c r="BU12" s="685"/>
      <c r="BV12" s="685"/>
      <c r="BW12" s="685"/>
      <c r="BX12" s="685"/>
      <c r="BY12" s="685"/>
      <c r="BZ12" s="685"/>
      <c r="CA12" s="685"/>
      <c r="CB12" s="694"/>
      <c r="CD12" s="699" t="s">
        <v>253</v>
      </c>
      <c r="CE12" s="700"/>
      <c r="CF12" s="700"/>
      <c r="CG12" s="700"/>
      <c r="CH12" s="700"/>
      <c r="CI12" s="700"/>
      <c r="CJ12" s="700"/>
      <c r="CK12" s="700"/>
      <c r="CL12" s="700"/>
      <c r="CM12" s="700"/>
      <c r="CN12" s="700"/>
      <c r="CO12" s="700"/>
      <c r="CP12" s="700"/>
      <c r="CQ12" s="701"/>
      <c r="CR12" s="684">
        <v>1411633</v>
      </c>
      <c r="CS12" s="685"/>
      <c r="CT12" s="685"/>
      <c r="CU12" s="685"/>
      <c r="CV12" s="685"/>
      <c r="CW12" s="685"/>
      <c r="CX12" s="685"/>
      <c r="CY12" s="686"/>
      <c r="CZ12" s="687">
        <v>3.3</v>
      </c>
      <c r="DA12" s="687"/>
      <c r="DB12" s="687"/>
      <c r="DC12" s="687"/>
      <c r="DD12" s="693">
        <v>25878</v>
      </c>
      <c r="DE12" s="685"/>
      <c r="DF12" s="685"/>
      <c r="DG12" s="685"/>
      <c r="DH12" s="685"/>
      <c r="DI12" s="685"/>
      <c r="DJ12" s="685"/>
      <c r="DK12" s="685"/>
      <c r="DL12" s="685"/>
      <c r="DM12" s="685"/>
      <c r="DN12" s="685"/>
      <c r="DO12" s="685"/>
      <c r="DP12" s="686"/>
      <c r="DQ12" s="693">
        <v>712540</v>
      </c>
      <c r="DR12" s="685"/>
      <c r="DS12" s="685"/>
      <c r="DT12" s="685"/>
      <c r="DU12" s="685"/>
      <c r="DV12" s="685"/>
      <c r="DW12" s="685"/>
      <c r="DX12" s="685"/>
      <c r="DY12" s="685"/>
      <c r="DZ12" s="685"/>
      <c r="EA12" s="685"/>
      <c r="EB12" s="685"/>
      <c r="EC12" s="694"/>
    </row>
    <row r="13" spans="2:143" ht="11.25" customHeight="1" x14ac:dyDescent="0.2">
      <c r="B13" s="681" t="s">
        <v>254</v>
      </c>
      <c r="C13" s="682"/>
      <c r="D13" s="682"/>
      <c r="E13" s="682"/>
      <c r="F13" s="682"/>
      <c r="G13" s="682"/>
      <c r="H13" s="682"/>
      <c r="I13" s="682"/>
      <c r="J13" s="682"/>
      <c r="K13" s="682"/>
      <c r="L13" s="682"/>
      <c r="M13" s="682"/>
      <c r="N13" s="682"/>
      <c r="O13" s="682"/>
      <c r="P13" s="682"/>
      <c r="Q13" s="683"/>
      <c r="R13" s="684" t="s">
        <v>234</v>
      </c>
      <c r="S13" s="685"/>
      <c r="T13" s="685"/>
      <c r="U13" s="685"/>
      <c r="V13" s="685"/>
      <c r="W13" s="685"/>
      <c r="X13" s="685"/>
      <c r="Y13" s="686"/>
      <c r="Z13" s="687" t="s">
        <v>240</v>
      </c>
      <c r="AA13" s="687"/>
      <c r="AB13" s="687"/>
      <c r="AC13" s="687"/>
      <c r="AD13" s="688" t="s">
        <v>240</v>
      </c>
      <c r="AE13" s="688"/>
      <c r="AF13" s="688"/>
      <c r="AG13" s="688"/>
      <c r="AH13" s="688"/>
      <c r="AI13" s="688"/>
      <c r="AJ13" s="688"/>
      <c r="AK13" s="688"/>
      <c r="AL13" s="689" t="s">
        <v>234</v>
      </c>
      <c r="AM13" s="690"/>
      <c r="AN13" s="690"/>
      <c r="AO13" s="691"/>
      <c r="AP13" s="681" t="s">
        <v>255</v>
      </c>
      <c r="AQ13" s="682"/>
      <c r="AR13" s="682"/>
      <c r="AS13" s="682"/>
      <c r="AT13" s="682"/>
      <c r="AU13" s="682"/>
      <c r="AV13" s="682"/>
      <c r="AW13" s="682"/>
      <c r="AX13" s="682"/>
      <c r="AY13" s="682"/>
      <c r="AZ13" s="682"/>
      <c r="BA13" s="682"/>
      <c r="BB13" s="682"/>
      <c r="BC13" s="682"/>
      <c r="BD13" s="682"/>
      <c r="BE13" s="682"/>
      <c r="BF13" s="683"/>
      <c r="BG13" s="684">
        <v>6399865</v>
      </c>
      <c r="BH13" s="685"/>
      <c r="BI13" s="685"/>
      <c r="BJ13" s="685"/>
      <c r="BK13" s="685"/>
      <c r="BL13" s="685"/>
      <c r="BM13" s="685"/>
      <c r="BN13" s="686"/>
      <c r="BO13" s="687">
        <v>46.6</v>
      </c>
      <c r="BP13" s="687"/>
      <c r="BQ13" s="687"/>
      <c r="BR13" s="687"/>
      <c r="BS13" s="693" t="s">
        <v>256</v>
      </c>
      <c r="BT13" s="685"/>
      <c r="BU13" s="685"/>
      <c r="BV13" s="685"/>
      <c r="BW13" s="685"/>
      <c r="BX13" s="685"/>
      <c r="BY13" s="685"/>
      <c r="BZ13" s="685"/>
      <c r="CA13" s="685"/>
      <c r="CB13" s="694"/>
      <c r="CD13" s="699" t="s">
        <v>257</v>
      </c>
      <c r="CE13" s="700"/>
      <c r="CF13" s="700"/>
      <c r="CG13" s="700"/>
      <c r="CH13" s="700"/>
      <c r="CI13" s="700"/>
      <c r="CJ13" s="700"/>
      <c r="CK13" s="700"/>
      <c r="CL13" s="700"/>
      <c r="CM13" s="700"/>
      <c r="CN13" s="700"/>
      <c r="CO13" s="700"/>
      <c r="CP13" s="700"/>
      <c r="CQ13" s="701"/>
      <c r="CR13" s="684">
        <v>2145872</v>
      </c>
      <c r="CS13" s="685"/>
      <c r="CT13" s="685"/>
      <c r="CU13" s="685"/>
      <c r="CV13" s="685"/>
      <c r="CW13" s="685"/>
      <c r="CX13" s="685"/>
      <c r="CY13" s="686"/>
      <c r="CZ13" s="687">
        <v>5</v>
      </c>
      <c r="DA13" s="687"/>
      <c r="DB13" s="687"/>
      <c r="DC13" s="687"/>
      <c r="DD13" s="693">
        <v>1437816</v>
      </c>
      <c r="DE13" s="685"/>
      <c r="DF13" s="685"/>
      <c r="DG13" s="685"/>
      <c r="DH13" s="685"/>
      <c r="DI13" s="685"/>
      <c r="DJ13" s="685"/>
      <c r="DK13" s="685"/>
      <c r="DL13" s="685"/>
      <c r="DM13" s="685"/>
      <c r="DN13" s="685"/>
      <c r="DO13" s="685"/>
      <c r="DP13" s="686"/>
      <c r="DQ13" s="693">
        <v>1242534</v>
      </c>
      <c r="DR13" s="685"/>
      <c r="DS13" s="685"/>
      <c r="DT13" s="685"/>
      <c r="DU13" s="685"/>
      <c r="DV13" s="685"/>
      <c r="DW13" s="685"/>
      <c r="DX13" s="685"/>
      <c r="DY13" s="685"/>
      <c r="DZ13" s="685"/>
      <c r="EA13" s="685"/>
      <c r="EB13" s="685"/>
      <c r="EC13" s="694"/>
    </row>
    <row r="14" spans="2:143" ht="11.25" customHeight="1" x14ac:dyDescent="0.2">
      <c r="B14" s="681" t="s">
        <v>258</v>
      </c>
      <c r="C14" s="682"/>
      <c r="D14" s="682"/>
      <c r="E14" s="682"/>
      <c r="F14" s="682"/>
      <c r="G14" s="682"/>
      <c r="H14" s="682"/>
      <c r="I14" s="682"/>
      <c r="J14" s="682"/>
      <c r="K14" s="682"/>
      <c r="L14" s="682"/>
      <c r="M14" s="682"/>
      <c r="N14" s="682"/>
      <c r="O14" s="682"/>
      <c r="P14" s="682"/>
      <c r="Q14" s="683"/>
      <c r="R14" s="684" t="s">
        <v>240</v>
      </c>
      <c r="S14" s="685"/>
      <c r="T14" s="685"/>
      <c r="U14" s="685"/>
      <c r="V14" s="685"/>
      <c r="W14" s="685"/>
      <c r="X14" s="685"/>
      <c r="Y14" s="686"/>
      <c r="Z14" s="687" t="s">
        <v>240</v>
      </c>
      <c r="AA14" s="687"/>
      <c r="AB14" s="687"/>
      <c r="AC14" s="687"/>
      <c r="AD14" s="688" t="s">
        <v>234</v>
      </c>
      <c r="AE14" s="688"/>
      <c r="AF14" s="688"/>
      <c r="AG14" s="688"/>
      <c r="AH14" s="688"/>
      <c r="AI14" s="688"/>
      <c r="AJ14" s="688"/>
      <c r="AK14" s="688"/>
      <c r="AL14" s="689" t="s">
        <v>240</v>
      </c>
      <c r="AM14" s="690"/>
      <c r="AN14" s="690"/>
      <c r="AO14" s="691"/>
      <c r="AP14" s="681" t="s">
        <v>259</v>
      </c>
      <c r="AQ14" s="682"/>
      <c r="AR14" s="682"/>
      <c r="AS14" s="682"/>
      <c r="AT14" s="682"/>
      <c r="AU14" s="682"/>
      <c r="AV14" s="682"/>
      <c r="AW14" s="682"/>
      <c r="AX14" s="682"/>
      <c r="AY14" s="682"/>
      <c r="AZ14" s="682"/>
      <c r="BA14" s="682"/>
      <c r="BB14" s="682"/>
      <c r="BC14" s="682"/>
      <c r="BD14" s="682"/>
      <c r="BE14" s="682"/>
      <c r="BF14" s="683"/>
      <c r="BG14" s="684">
        <v>224823</v>
      </c>
      <c r="BH14" s="685"/>
      <c r="BI14" s="685"/>
      <c r="BJ14" s="685"/>
      <c r="BK14" s="685"/>
      <c r="BL14" s="685"/>
      <c r="BM14" s="685"/>
      <c r="BN14" s="686"/>
      <c r="BO14" s="687">
        <v>1.6</v>
      </c>
      <c r="BP14" s="687"/>
      <c r="BQ14" s="687"/>
      <c r="BR14" s="687"/>
      <c r="BS14" s="693" t="s">
        <v>240</v>
      </c>
      <c r="BT14" s="685"/>
      <c r="BU14" s="685"/>
      <c r="BV14" s="685"/>
      <c r="BW14" s="685"/>
      <c r="BX14" s="685"/>
      <c r="BY14" s="685"/>
      <c r="BZ14" s="685"/>
      <c r="CA14" s="685"/>
      <c r="CB14" s="694"/>
      <c r="CD14" s="699" t="s">
        <v>260</v>
      </c>
      <c r="CE14" s="700"/>
      <c r="CF14" s="700"/>
      <c r="CG14" s="700"/>
      <c r="CH14" s="700"/>
      <c r="CI14" s="700"/>
      <c r="CJ14" s="700"/>
      <c r="CK14" s="700"/>
      <c r="CL14" s="700"/>
      <c r="CM14" s="700"/>
      <c r="CN14" s="700"/>
      <c r="CO14" s="700"/>
      <c r="CP14" s="700"/>
      <c r="CQ14" s="701"/>
      <c r="CR14" s="684">
        <v>1351718</v>
      </c>
      <c r="CS14" s="685"/>
      <c r="CT14" s="685"/>
      <c r="CU14" s="685"/>
      <c r="CV14" s="685"/>
      <c r="CW14" s="685"/>
      <c r="CX14" s="685"/>
      <c r="CY14" s="686"/>
      <c r="CZ14" s="687">
        <v>3.2</v>
      </c>
      <c r="DA14" s="687"/>
      <c r="DB14" s="687"/>
      <c r="DC14" s="687"/>
      <c r="DD14" s="693">
        <v>160468</v>
      </c>
      <c r="DE14" s="685"/>
      <c r="DF14" s="685"/>
      <c r="DG14" s="685"/>
      <c r="DH14" s="685"/>
      <c r="DI14" s="685"/>
      <c r="DJ14" s="685"/>
      <c r="DK14" s="685"/>
      <c r="DL14" s="685"/>
      <c r="DM14" s="685"/>
      <c r="DN14" s="685"/>
      <c r="DO14" s="685"/>
      <c r="DP14" s="686"/>
      <c r="DQ14" s="693">
        <v>1259518</v>
      </c>
      <c r="DR14" s="685"/>
      <c r="DS14" s="685"/>
      <c r="DT14" s="685"/>
      <c r="DU14" s="685"/>
      <c r="DV14" s="685"/>
      <c r="DW14" s="685"/>
      <c r="DX14" s="685"/>
      <c r="DY14" s="685"/>
      <c r="DZ14" s="685"/>
      <c r="EA14" s="685"/>
      <c r="EB14" s="685"/>
      <c r="EC14" s="694"/>
    </row>
    <row r="15" spans="2:143" ht="11.25" customHeight="1" x14ac:dyDescent="0.2">
      <c r="B15" s="681" t="s">
        <v>261</v>
      </c>
      <c r="C15" s="682"/>
      <c r="D15" s="682"/>
      <c r="E15" s="682"/>
      <c r="F15" s="682"/>
      <c r="G15" s="682"/>
      <c r="H15" s="682"/>
      <c r="I15" s="682"/>
      <c r="J15" s="682"/>
      <c r="K15" s="682"/>
      <c r="L15" s="682"/>
      <c r="M15" s="682"/>
      <c r="N15" s="682"/>
      <c r="O15" s="682"/>
      <c r="P15" s="682"/>
      <c r="Q15" s="683"/>
      <c r="R15" s="684" t="s">
        <v>234</v>
      </c>
      <c r="S15" s="685"/>
      <c r="T15" s="685"/>
      <c r="U15" s="685"/>
      <c r="V15" s="685"/>
      <c r="W15" s="685"/>
      <c r="X15" s="685"/>
      <c r="Y15" s="686"/>
      <c r="Z15" s="687" t="s">
        <v>240</v>
      </c>
      <c r="AA15" s="687"/>
      <c r="AB15" s="687"/>
      <c r="AC15" s="687"/>
      <c r="AD15" s="688" t="s">
        <v>240</v>
      </c>
      <c r="AE15" s="688"/>
      <c r="AF15" s="688"/>
      <c r="AG15" s="688"/>
      <c r="AH15" s="688"/>
      <c r="AI15" s="688"/>
      <c r="AJ15" s="688"/>
      <c r="AK15" s="688"/>
      <c r="AL15" s="689" t="s">
        <v>240</v>
      </c>
      <c r="AM15" s="690"/>
      <c r="AN15" s="690"/>
      <c r="AO15" s="691"/>
      <c r="AP15" s="681" t="s">
        <v>262</v>
      </c>
      <c r="AQ15" s="682"/>
      <c r="AR15" s="682"/>
      <c r="AS15" s="682"/>
      <c r="AT15" s="682"/>
      <c r="AU15" s="682"/>
      <c r="AV15" s="682"/>
      <c r="AW15" s="682"/>
      <c r="AX15" s="682"/>
      <c r="AY15" s="682"/>
      <c r="AZ15" s="682"/>
      <c r="BA15" s="682"/>
      <c r="BB15" s="682"/>
      <c r="BC15" s="682"/>
      <c r="BD15" s="682"/>
      <c r="BE15" s="682"/>
      <c r="BF15" s="683"/>
      <c r="BG15" s="684">
        <v>518930</v>
      </c>
      <c r="BH15" s="685"/>
      <c r="BI15" s="685"/>
      <c r="BJ15" s="685"/>
      <c r="BK15" s="685"/>
      <c r="BL15" s="685"/>
      <c r="BM15" s="685"/>
      <c r="BN15" s="686"/>
      <c r="BO15" s="687">
        <v>3.8</v>
      </c>
      <c r="BP15" s="687"/>
      <c r="BQ15" s="687"/>
      <c r="BR15" s="687"/>
      <c r="BS15" s="693" t="s">
        <v>234</v>
      </c>
      <c r="BT15" s="685"/>
      <c r="BU15" s="685"/>
      <c r="BV15" s="685"/>
      <c r="BW15" s="685"/>
      <c r="BX15" s="685"/>
      <c r="BY15" s="685"/>
      <c r="BZ15" s="685"/>
      <c r="CA15" s="685"/>
      <c r="CB15" s="694"/>
      <c r="CD15" s="699" t="s">
        <v>263</v>
      </c>
      <c r="CE15" s="700"/>
      <c r="CF15" s="700"/>
      <c r="CG15" s="700"/>
      <c r="CH15" s="700"/>
      <c r="CI15" s="700"/>
      <c r="CJ15" s="700"/>
      <c r="CK15" s="700"/>
      <c r="CL15" s="700"/>
      <c r="CM15" s="700"/>
      <c r="CN15" s="700"/>
      <c r="CO15" s="700"/>
      <c r="CP15" s="700"/>
      <c r="CQ15" s="701"/>
      <c r="CR15" s="684">
        <v>4846089</v>
      </c>
      <c r="CS15" s="685"/>
      <c r="CT15" s="685"/>
      <c r="CU15" s="685"/>
      <c r="CV15" s="685"/>
      <c r="CW15" s="685"/>
      <c r="CX15" s="685"/>
      <c r="CY15" s="686"/>
      <c r="CZ15" s="687">
        <v>11.4</v>
      </c>
      <c r="DA15" s="687"/>
      <c r="DB15" s="687"/>
      <c r="DC15" s="687"/>
      <c r="DD15" s="693">
        <v>1399328</v>
      </c>
      <c r="DE15" s="685"/>
      <c r="DF15" s="685"/>
      <c r="DG15" s="685"/>
      <c r="DH15" s="685"/>
      <c r="DI15" s="685"/>
      <c r="DJ15" s="685"/>
      <c r="DK15" s="685"/>
      <c r="DL15" s="685"/>
      <c r="DM15" s="685"/>
      <c r="DN15" s="685"/>
      <c r="DO15" s="685"/>
      <c r="DP15" s="686"/>
      <c r="DQ15" s="693">
        <v>2839189</v>
      </c>
      <c r="DR15" s="685"/>
      <c r="DS15" s="685"/>
      <c r="DT15" s="685"/>
      <c r="DU15" s="685"/>
      <c r="DV15" s="685"/>
      <c r="DW15" s="685"/>
      <c r="DX15" s="685"/>
      <c r="DY15" s="685"/>
      <c r="DZ15" s="685"/>
      <c r="EA15" s="685"/>
      <c r="EB15" s="685"/>
      <c r="EC15" s="694"/>
    </row>
    <row r="16" spans="2:143" ht="11.25" customHeight="1" x14ac:dyDescent="0.2">
      <c r="B16" s="681" t="s">
        <v>264</v>
      </c>
      <c r="C16" s="682"/>
      <c r="D16" s="682"/>
      <c r="E16" s="682"/>
      <c r="F16" s="682"/>
      <c r="G16" s="682"/>
      <c r="H16" s="682"/>
      <c r="I16" s="682"/>
      <c r="J16" s="682"/>
      <c r="K16" s="682"/>
      <c r="L16" s="682"/>
      <c r="M16" s="682"/>
      <c r="N16" s="682"/>
      <c r="O16" s="682"/>
      <c r="P16" s="682"/>
      <c r="Q16" s="683"/>
      <c r="R16" s="684">
        <v>44148</v>
      </c>
      <c r="S16" s="685"/>
      <c r="T16" s="685"/>
      <c r="U16" s="685"/>
      <c r="V16" s="685"/>
      <c r="W16" s="685"/>
      <c r="X16" s="685"/>
      <c r="Y16" s="686"/>
      <c r="Z16" s="687">
        <v>0.1</v>
      </c>
      <c r="AA16" s="687"/>
      <c r="AB16" s="687"/>
      <c r="AC16" s="687"/>
      <c r="AD16" s="688">
        <v>44148</v>
      </c>
      <c r="AE16" s="688"/>
      <c r="AF16" s="688"/>
      <c r="AG16" s="688"/>
      <c r="AH16" s="688"/>
      <c r="AI16" s="688"/>
      <c r="AJ16" s="688"/>
      <c r="AK16" s="688"/>
      <c r="AL16" s="689">
        <v>0.3</v>
      </c>
      <c r="AM16" s="690"/>
      <c r="AN16" s="690"/>
      <c r="AO16" s="691"/>
      <c r="AP16" s="681" t="s">
        <v>265</v>
      </c>
      <c r="AQ16" s="682"/>
      <c r="AR16" s="682"/>
      <c r="AS16" s="682"/>
      <c r="AT16" s="682"/>
      <c r="AU16" s="682"/>
      <c r="AV16" s="682"/>
      <c r="AW16" s="682"/>
      <c r="AX16" s="682"/>
      <c r="AY16" s="682"/>
      <c r="AZ16" s="682"/>
      <c r="BA16" s="682"/>
      <c r="BB16" s="682"/>
      <c r="BC16" s="682"/>
      <c r="BD16" s="682"/>
      <c r="BE16" s="682"/>
      <c r="BF16" s="683"/>
      <c r="BG16" s="684" t="s">
        <v>240</v>
      </c>
      <c r="BH16" s="685"/>
      <c r="BI16" s="685"/>
      <c r="BJ16" s="685"/>
      <c r="BK16" s="685"/>
      <c r="BL16" s="685"/>
      <c r="BM16" s="685"/>
      <c r="BN16" s="686"/>
      <c r="BO16" s="687" t="s">
        <v>240</v>
      </c>
      <c r="BP16" s="687"/>
      <c r="BQ16" s="687"/>
      <c r="BR16" s="687"/>
      <c r="BS16" s="693" t="s">
        <v>234</v>
      </c>
      <c r="BT16" s="685"/>
      <c r="BU16" s="685"/>
      <c r="BV16" s="685"/>
      <c r="BW16" s="685"/>
      <c r="BX16" s="685"/>
      <c r="BY16" s="685"/>
      <c r="BZ16" s="685"/>
      <c r="CA16" s="685"/>
      <c r="CB16" s="694"/>
      <c r="CD16" s="699" t="s">
        <v>266</v>
      </c>
      <c r="CE16" s="700"/>
      <c r="CF16" s="700"/>
      <c r="CG16" s="700"/>
      <c r="CH16" s="700"/>
      <c r="CI16" s="700"/>
      <c r="CJ16" s="700"/>
      <c r="CK16" s="700"/>
      <c r="CL16" s="700"/>
      <c r="CM16" s="700"/>
      <c r="CN16" s="700"/>
      <c r="CO16" s="700"/>
      <c r="CP16" s="700"/>
      <c r="CQ16" s="701"/>
      <c r="CR16" s="684">
        <v>13319</v>
      </c>
      <c r="CS16" s="685"/>
      <c r="CT16" s="685"/>
      <c r="CU16" s="685"/>
      <c r="CV16" s="685"/>
      <c r="CW16" s="685"/>
      <c r="CX16" s="685"/>
      <c r="CY16" s="686"/>
      <c r="CZ16" s="687">
        <v>0</v>
      </c>
      <c r="DA16" s="687"/>
      <c r="DB16" s="687"/>
      <c r="DC16" s="687"/>
      <c r="DD16" s="693" t="s">
        <v>234</v>
      </c>
      <c r="DE16" s="685"/>
      <c r="DF16" s="685"/>
      <c r="DG16" s="685"/>
      <c r="DH16" s="685"/>
      <c r="DI16" s="685"/>
      <c r="DJ16" s="685"/>
      <c r="DK16" s="685"/>
      <c r="DL16" s="685"/>
      <c r="DM16" s="685"/>
      <c r="DN16" s="685"/>
      <c r="DO16" s="685"/>
      <c r="DP16" s="686"/>
      <c r="DQ16" s="693">
        <v>13319</v>
      </c>
      <c r="DR16" s="685"/>
      <c r="DS16" s="685"/>
      <c r="DT16" s="685"/>
      <c r="DU16" s="685"/>
      <c r="DV16" s="685"/>
      <c r="DW16" s="685"/>
      <c r="DX16" s="685"/>
      <c r="DY16" s="685"/>
      <c r="DZ16" s="685"/>
      <c r="EA16" s="685"/>
      <c r="EB16" s="685"/>
      <c r="EC16" s="694"/>
    </row>
    <row r="17" spans="2:133" ht="11.25" customHeight="1" x14ac:dyDescent="0.2">
      <c r="B17" s="681" t="s">
        <v>267</v>
      </c>
      <c r="C17" s="682"/>
      <c r="D17" s="682"/>
      <c r="E17" s="682"/>
      <c r="F17" s="682"/>
      <c r="G17" s="682"/>
      <c r="H17" s="682"/>
      <c r="I17" s="682"/>
      <c r="J17" s="682"/>
      <c r="K17" s="682"/>
      <c r="L17" s="682"/>
      <c r="M17" s="682"/>
      <c r="N17" s="682"/>
      <c r="O17" s="682"/>
      <c r="P17" s="682"/>
      <c r="Q17" s="683"/>
      <c r="R17" s="684">
        <v>74619</v>
      </c>
      <c r="S17" s="685"/>
      <c r="T17" s="685"/>
      <c r="U17" s="685"/>
      <c r="V17" s="685"/>
      <c r="W17" s="685"/>
      <c r="X17" s="685"/>
      <c r="Y17" s="686"/>
      <c r="Z17" s="687">
        <v>0.2</v>
      </c>
      <c r="AA17" s="687"/>
      <c r="AB17" s="687"/>
      <c r="AC17" s="687"/>
      <c r="AD17" s="688">
        <v>74619</v>
      </c>
      <c r="AE17" s="688"/>
      <c r="AF17" s="688"/>
      <c r="AG17" s="688"/>
      <c r="AH17" s="688"/>
      <c r="AI17" s="688"/>
      <c r="AJ17" s="688"/>
      <c r="AK17" s="688"/>
      <c r="AL17" s="689">
        <v>0.4</v>
      </c>
      <c r="AM17" s="690"/>
      <c r="AN17" s="690"/>
      <c r="AO17" s="691"/>
      <c r="AP17" s="681" t="s">
        <v>268</v>
      </c>
      <c r="AQ17" s="682"/>
      <c r="AR17" s="682"/>
      <c r="AS17" s="682"/>
      <c r="AT17" s="682"/>
      <c r="AU17" s="682"/>
      <c r="AV17" s="682"/>
      <c r="AW17" s="682"/>
      <c r="AX17" s="682"/>
      <c r="AY17" s="682"/>
      <c r="AZ17" s="682"/>
      <c r="BA17" s="682"/>
      <c r="BB17" s="682"/>
      <c r="BC17" s="682"/>
      <c r="BD17" s="682"/>
      <c r="BE17" s="682"/>
      <c r="BF17" s="683"/>
      <c r="BG17" s="684" t="s">
        <v>240</v>
      </c>
      <c r="BH17" s="685"/>
      <c r="BI17" s="685"/>
      <c r="BJ17" s="685"/>
      <c r="BK17" s="685"/>
      <c r="BL17" s="685"/>
      <c r="BM17" s="685"/>
      <c r="BN17" s="686"/>
      <c r="BO17" s="687" t="s">
        <v>240</v>
      </c>
      <c r="BP17" s="687"/>
      <c r="BQ17" s="687"/>
      <c r="BR17" s="687"/>
      <c r="BS17" s="693" t="s">
        <v>240</v>
      </c>
      <c r="BT17" s="685"/>
      <c r="BU17" s="685"/>
      <c r="BV17" s="685"/>
      <c r="BW17" s="685"/>
      <c r="BX17" s="685"/>
      <c r="BY17" s="685"/>
      <c r="BZ17" s="685"/>
      <c r="CA17" s="685"/>
      <c r="CB17" s="694"/>
      <c r="CD17" s="699" t="s">
        <v>269</v>
      </c>
      <c r="CE17" s="700"/>
      <c r="CF17" s="700"/>
      <c r="CG17" s="700"/>
      <c r="CH17" s="700"/>
      <c r="CI17" s="700"/>
      <c r="CJ17" s="700"/>
      <c r="CK17" s="700"/>
      <c r="CL17" s="700"/>
      <c r="CM17" s="700"/>
      <c r="CN17" s="700"/>
      <c r="CO17" s="700"/>
      <c r="CP17" s="700"/>
      <c r="CQ17" s="701"/>
      <c r="CR17" s="684">
        <v>2779011</v>
      </c>
      <c r="CS17" s="685"/>
      <c r="CT17" s="685"/>
      <c r="CU17" s="685"/>
      <c r="CV17" s="685"/>
      <c r="CW17" s="685"/>
      <c r="CX17" s="685"/>
      <c r="CY17" s="686"/>
      <c r="CZ17" s="687">
        <v>6.5</v>
      </c>
      <c r="DA17" s="687"/>
      <c r="DB17" s="687"/>
      <c r="DC17" s="687"/>
      <c r="DD17" s="693" t="s">
        <v>240</v>
      </c>
      <c r="DE17" s="685"/>
      <c r="DF17" s="685"/>
      <c r="DG17" s="685"/>
      <c r="DH17" s="685"/>
      <c r="DI17" s="685"/>
      <c r="DJ17" s="685"/>
      <c r="DK17" s="685"/>
      <c r="DL17" s="685"/>
      <c r="DM17" s="685"/>
      <c r="DN17" s="685"/>
      <c r="DO17" s="685"/>
      <c r="DP17" s="686"/>
      <c r="DQ17" s="693">
        <v>2712131</v>
      </c>
      <c r="DR17" s="685"/>
      <c r="DS17" s="685"/>
      <c r="DT17" s="685"/>
      <c r="DU17" s="685"/>
      <c r="DV17" s="685"/>
      <c r="DW17" s="685"/>
      <c r="DX17" s="685"/>
      <c r="DY17" s="685"/>
      <c r="DZ17" s="685"/>
      <c r="EA17" s="685"/>
      <c r="EB17" s="685"/>
      <c r="EC17" s="694"/>
    </row>
    <row r="18" spans="2:133" ht="11.25" customHeight="1" x14ac:dyDescent="0.2">
      <c r="B18" s="681" t="s">
        <v>270</v>
      </c>
      <c r="C18" s="682"/>
      <c r="D18" s="682"/>
      <c r="E18" s="682"/>
      <c r="F18" s="682"/>
      <c r="G18" s="682"/>
      <c r="H18" s="682"/>
      <c r="I18" s="682"/>
      <c r="J18" s="682"/>
      <c r="K18" s="682"/>
      <c r="L18" s="682"/>
      <c r="M18" s="682"/>
      <c r="N18" s="682"/>
      <c r="O18" s="682"/>
      <c r="P18" s="682"/>
      <c r="Q18" s="683"/>
      <c r="R18" s="684">
        <v>97520</v>
      </c>
      <c r="S18" s="685"/>
      <c r="T18" s="685"/>
      <c r="U18" s="685"/>
      <c r="V18" s="685"/>
      <c r="W18" s="685"/>
      <c r="X18" s="685"/>
      <c r="Y18" s="686"/>
      <c r="Z18" s="687">
        <v>0.2</v>
      </c>
      <c r="AA18" s="687"/>
      <c r="AB18" s="687"/>
      <c r="AC18" s="687"/>
      <c r="AD18" s="688">
        <v>97520</v>
      </c>
      <c r="AE18" s="688"/>
      <c r="AF18" s="688"/>
      <c r="AG18" s="688"/>
      <c r="AH18" s="688"/>
      <c r="AI18" s="688"/>
      <c r="AJ18" s="688"/>
      <c r="AK18" s="688"/>
      <c r="AL18" s="689">
        <v>0.6</v>
      </c>
      <c r="AM18" s="690"/>
      <c r="AN18" s="690"/>
      <c r="AO18" s="691"/>
      <c r="AP18" s="681" t="s">
        <v>271</v>
      </c>
      <c r="AQ18" s="682"/>
      <c r="AR18" s="682"/>
      <c r="AS18" s="682"/>
      <c r="AT18" s="682"/>
      <c r="AU18" s="682"/>
      <c r="AV18" s="682"/>
      <c r="AW18" s="682"/>
      <c r="AX18" s="682"/>
      <c r="AY18" s="682"/>
      <c r="AZ18" s="682"/>
      <c r="BA18" s="682"/>
      <c r="BB18" s="682"/>
      <c r="BC18" s="682"/>
      <c r="BD18" s="682"/>
      <c r="BE18" s="682"/>
      <c r="BF18" s="683"/>
      <c r="BG18" s="684" t="s">
        <v>240</v>
      </c>
      <c r="BH18" s="685"/>
      <c r="BI18" s="685"/>
      <c r="BJ18" s="685"/>
      <c r="BK18" s="685"/>
      <c r="BL18" s="685"/>
      <c r="BM18" s="685"/>
      <c r="BN18" s="686"/>
      <c r="BO18" s="687" t="s">
        <v>234</v>
      </c>
      <c r="BP18" s="687"/>
      <c r="BQ18" s="687"/>
      <c r="BR18" s="687"/>
      <c r="BS18" s="693" t="s">
        <v>240</v>
      </c>
      <c r="BT18" s="685"/>
      <c r="BU18" s="685"/>
      <c r="BV18" s="685"/>
      <c r="BW18" s="685"/>
      <c r="BX18" s="685"/>
      <c r="BY18" s="685"/>
      <c r="BZ18" s="685"/>
      <c r="CA18" s="685"/>
      <c r="CB18" s="694"/>
      <c r="CD18" s="699" t="s">
        <v>272</v>
      </c>
      <c r="CE18" s="700"/>
      <c r="CF18" s="700"/>
      <c r="CG18" s="700"/>
      <c r="CH18" s="700"/>
      <c r="CI18" s="700"/>
      <c r="CJ18" s="700"/>
      <c r="CK18" s="700"/>
      <c r="CL18" s="700"/>
      <c r="CM18" s="700"/>
      <c r="CN18" s="700"/>
      <c r="CO18" s="700"/>
      <c r="CP18" s="700"/>
      <c r="CQ18" s="701"/>
      <c r="CR18" s="684" t="s">
        <v>234</v>
      </c>
      <c r="CS18" s="685"/>
      <c r="CT18" s="685"/>
      <c r="CU18" s="685"/>
      <c r="CV18" s="685"/>
      <c r="CW18" s="685"/>
      <c r="CX18" s="685"/>
      <c r="CY18" s="686"/>
      <c r="CZ18" s="687" t="s">
        <v>240</v>
      </c>
      <c r="DA18" s="687"/>
      <c r="DB18" s="687"/>
      <c r="DC18" s="687"/>
      <c r="DD18" s="693" t="s">
        <v>240</v>
      </c>
      <c r="DE18" s="685"/>
      <c r="DF18" s="685"/>
      <c r="DG18" s="685"/>
      <c r="DH18" s="685"/>
      <c r="DI18" s="685"/>
      <c r="DJ18" s="685"/>
      <c r="DK18" s="685"/>
      <c r="DL18" s="685"/>
      <c r="DM18" s="685"/>
      <c r="DN18" s="685"/>
      <c r="DO18" s="685"/>
      <c r="DP18" s="686"/>
      <c r="DQ18" s="693" t="s">
        <v>234</v>
      </c>
      <c r="DR18" s="685"/>
      <c r="DS18" s="685"/>
      <c r="DT18" s="685"/>
      <c r="DU18" s="685"/>
      <c r="DV18" s="685"/>
      <c r="DW18" s="685"/>
      <c r="DX18" s="685"/>
      <c r="DY18" s="685"/>
      <c r="DZ18" s="685"/>
      <c r="EA18" s="685"/>
      <c r="EB18" s="685"/>
      <c r="EC18" s="694"/>
    </row>
    <row r="19" spans="2:133" ht="11.25" customHeight="1" x14ac:dyDescent="0.2">
      <c r="B19" s="681" t="s">
        <v>273</v>
      </c>
      <c r="C19" s="682"/>
      <c r="D19" s="682"/>
      <c r="E19" s="682"/>
      <c r="F19" s="682"/>
      <c r="G19" s="682"/>
      <c r="H19" s="682"/>
      <c r="I19" s="682"/>
      <c r="J19" s="682"/>
      <c r="K19" s="682"/>
      <c r="L19" s="682"/>
      <c r="M19" s="682"/>
      <c r="N19" s="682"/>
      <c r="O19" s="682"/>
      <c r="P19" s="682"/>
      <c r="Q19" s="683"/>
      <c r="R19" s="684">
        <v>70503</v>
      </c>
      <c r="S19" s="685"/>
      <c r="T19" s="685"/>
      <c r="U19" s="685"/>
      <c r="V19" s="685"/>
      <c r="W19" s="685"/>
      <c r="X19" s="685"/>
      <c r="Y19" s="686"/>
      <c r="Z19" s="687">
        <v>0.2</v>
      </c>
      <c r="AA19" s="687"/>
      <c r="AB19" s="687"/>
      <c r="AC19" s="687"/>
      <c r="AD19" s="688">
        <v>70503</v>
      </c>
      <c r="AE19" s="688"/>
      <c r="AF19" s="688"/>
      <c r="AG19" s="688"/>
      <c r="AH19" s="688"/>
      <c r="AI19" s="688"/>
      <c r="AJ19" s="688"/>
      <c r="AK19" s="688"/>
      <c r="AL19" s="689">
        <v>0.4</v>
      </c>
      <c r="AM19" s="690"/>
      <c r="AN19" s="690"/>
      <c r="AO19" s="691"/>
      <c r="AP19" s="681" t="s">
        <v>274</v>
      </c>
      <c r="AQ19" s="682"/>
      <c r="AR19" s="682"/>
      <c r="AS19" s="682"/>
      <c r="AT19" s="682"/>
      <c r="AU19" s="682"/>
      <c r="AV19" s="682"/>
      <c r="AW19" s="682"/>
      <c r="AX19" s="682"/>
      <c r="AY19" s="682"/>
      <c r="AZ19" s="682"/>
      <c r="BA19" s="682"/>
      <c r="BB19" s="682"/>
      <c r="BC19" s="682"/>
      <c r="BD19" s="682"/>
      <c r="BE19" s="682"/>
      <c r="BF19" s="683"/>
      <c r="BG19" s="684">
        <v>1183533</v>
      </c>
      <c r="BH19" s="685"/>
      <c r="BI19" s="685"/>
      <c r="BJ19" s="685"/>
      <c r="BK19" s="685"/>
      <c r="BL19" s="685"/>
      <c r="BM19" s="685"/>
      <c r="BN19" s="686"/>
      <c r="BO19" s="687">
        <v>8.6</v>
      </c>
      <c r="BP19" s="687"/>
      <c r="BQ19" s="687"/>
      <c r="BR19" s="687"/>
      <c r="BS19" s="693" t="s">
        <v>234</v>
      </c>
      <c r="BT19" s="685"/>
      <c r="BU19" s="685"/>
      <c r="BV19" s="685"/>
      <c r="BW19" s="685"/>
      <c r="BX19" s="685"/>
      <c r="BY19" s="685"/>
      <c r="BZ19" s="685"/>
      <c r="CA19" s="685"/>
      <c r="CB19" s="694"/>
      <c r="CD19" s="699" t="s">
        <v>275</v>
      </c>
      <c r="CE19" s="700"/>
      <c r="CF19" s="700"/>
      <c r="CG19" s="700"/>
      <c r="CH19" s="700"/>
      <c r="CI19" s="700"/>
      <c r="CJ19" s="700"/>
      <c r="CK19" s="700"/>
      <c r="CL19" s="700"/>
      <c r="CM19" s="700"/>
      <c r="CN19" s="700"/>
      <c r="CO19" s="700"/>
      <c r="CP19" s="700"/>
      <c r="CQ19" s="701"/>
      <c r="CR19" s="684" t="s">
        <v>240</v>
      </c>
      <c r="CS19" s="685"/>
      <c r="CT19" s="685"/>
      <c r="CU19" s="685"/>
      <c r="CV19" s="685"/>
      <c r="CW19" s="685"/>
      <c r="CX19" s="685"/>
      <c r="CY19" s="686"/>
      <c r="CZ19" s="687" t="s">
        <v>234</v>
      </c>
      <c r="DA19" s="687"/>
      <c r="DB19" s="687"/>
      <c r="DC19" s="687"/>
      <c r="DD19" s="693" t="s">
        <v>240</v>
      </c>
      <c r="DE19" s="685"/>
      <c r="DF19" s="685"/>
      <c r="DG19" s="685"/>
      <c r="DH19" s="685"/>
      <c r="DI19" s="685"/>
      <c r="DJ19" s="685"/>
      <c r="DK19" s="685"/>
      <c r="DL19" s="685"/>
      <c r="DM19" s="685"/>
      <c r="DN19" s="685"/>
      <c r="DO19" s="685"/>
      <c r="DP19" s="686"/>
      <c r="DQ19" s="693" t="s">
        <v>240</v>
      </c>
      <c r="DR19" s="685"/>
      <c r="DS19" s="685"/>
      <c r="DT19" s="685"/>
      <c r="DU19" s="685"/>
      <c r="DV19" s="685"/>
      <c r="DW19" s="685"/>
      <c r="DX19" s="685"/>
      <c r="DY19" s="685"/>
      <c r="DZ19" s="685"/>
      <c r="EA19" s="685"/>
      <c r="EB19" s="685"/>
      <c r="EC19" s="694"/>
    </row>
    <row r="20" spans="2:133" ht="11.25" customHeight="1" x14ac:dyDescent="0.2">
      <c r="B20" s="681" t="s">
        <v>276</v>
      </c>
      <c r="C20" s="682"/>
      <c r="D20" s="682"/>
      <c r="E20" s="682"/>
      <c r="F20" s="682"/>
      <c r="G20" s="682"/>
      <c r="H20" s="682"/>
      <c r="I20" s="682"/>
      <c r="J20" s="682"/>
      <c r="K20" s="682"/>
      <c r="L20" s="682"/>
      <c r="M20" s="682"/>
      <c r="N20" s="682"/>
      <c r="O20" s="682"/>
      <c r="P20" s="682"/>
      <c r="Q20" s="683"/>
      <c r="R20" s="684">
        <v>20910</v>
      </c>
      <c r="S20" s="685"/>
      <c r="T20" s="685"/>
      <c r="U20" s="685"/>
      <c r="V20" s="685"/>
      <c r="W20" s="685"/>
      <c r="X20" s="685"/>
      <c r="Y20" s="686"/>
      <c r="Z20" s="687">
        <v>0</v>
      </c>
      <c r="AA20" s="687"/>
      <c r="AB20" s="687"/>
      <c r="AC20" s="687"/>
      <c r="AD20" s="688">
        <v>20910</v>
      </c>
      <c r="AE20" s="688"/>
      <c r="AF20" s="688"/>
      <c r="AG20" s="688"/>
      <c r="AH20" s="688"/>
      <c r="AI20" s="688"/>
      <c r="AJ20" s="688"/>
      <c r="AK20" s="688"/>
      <c r="AL20" s="689">
        <v>0.1</v>
      </c>
      <c r="AM20" s="690"/>
      <c r="AN20" s="690"/>
      <c r="AO20" s="691"/>
      <c r="AP20" s="681" t="s">
        <v>277</v>
      </c>
      <c r="AQ20" s="682"/>
      <c r="AR20" s="682"/>
      <c r="AS20" s="682"/>
      <c r="AT20" s="682"/>
      <c r="AU20" s="682"/>
      <c r="AV20" s="682"/>
      <c r="AW20" s="682"/>
      <c r="AX20" s="682"/>
      <c r="AY20" s="682"/>
      <c r="AZ20" s="682"/>
      <c r="BA20" s="682"/>
      <c r="BB20" s="682"/>
      <c r="BC20" s="682"/>
      <c r="BD20" s="682"/>
      <c r="BE20" s="682"/>
      <c r="BF20" s="683"/>
      <c r="BG20" s="684">
        <v>1183533</v>
      </c>
      <c r="BH20" s="685"/>
      <c r="BI20" s="685"/>
      <c r="BJ20" s="685"/>
      <c r="BK20" s="685"/>
      <c r="BL20" s="685"/>
      <c r="BM20" s="685"/>
      <c r="BN20" s="686"/>
      <c r="BO20" s="687">
        <v>8.6</v>
      </c>
      <c r="BP20" s="687"/>
      <c r="BQ20" s="687"/>
      <c r="BR20" s="687"/>
      <c r="BS20" s="693" t="s">
        <v>234</v>
      </c>
      <c r="BT20" s="685"/>
      <c r="BU20" s="685"/>
      <c r="BV20" s="685"/>
      <c r="BW20" s="685"/>
      <c r="BX20" s="685"/>
      <c r="BY20" s="685"/>
      <c r="BZ20" s="685"/>
      <c r="CA20" s="685"/>
      <c r="CB20" s="694"/>
      <c r="CD20" s="699" t="s">
        <v>278</v>
      </c>
      <c r="CE20" s="700"/>
      <c r="CF20" s="700"/>
      <c r="CG20" s="700"/>
      <c r="CH20" s="700"/>
      <c r="CI20" s="700"/>
      <c r="CJ20" s="700"/>
      <c r="CK20" s="700"/>
      <c r="CL20" s="700"/>
      <c r="CM20" s="700"/>
      <c r="CN20" s="700"/>
      <c r="CO20" s="700"/>
      <c r="CP20" s="700"/>
      <c r="CQ20" s="701"/>
      <c r="CR20" s="684">
        <v>42543387</v>
      </c>
      <c r="CS20" s="685"/>
      <c r="CT20" s="685"/>
      <c r="CU20" s="685"/>
      <c r="CV20" s="685"/>
      <c r="CW20" s="685"/>
      <c r="CX20" s="685"/>
      <c r="CY20" s="686"/>
      <c r="CZ20" s="687">
        <v>100</v>
      </c>
      <c r="DA20" s="687"/>
      <c r="DB20" s="687"/>
      <c r="DC20" s="687"/>
      <c r="DD20" s="693">
        <v>3709063</v>
      </c>
      <c r="DE20" s="685"/>
      <c r="DF20" s="685"/>
      <c r="DG20" s="685"/>
      <c r="DH20" s="685"/>
      <c r="DI20" s="685"/>
      <c r="DJ20" s="685"/>
      <c r="DK20" s="685"/>
      <c r="DL20" s="685"/>
      <c r="DM20" s="685"/>
      <c r="DN20" s="685"/>
      <c r="DO20" s="685"/>
      <c r="DP20" s="686"/>
      <c r="DQ20" s="693">
        <v>23995170</v>
      </c>
      <c r="DR20" s="685"/>
      <c r="DS20" s="685"/>
      <c r="DT20" s="685"/>
      <c r="DU20" s="685"/>
      <c r="DV20" s="685"/>
      <c r="DW20" s="685"/>
      <c r="DX20" s="685"/>
      <c r="DY20" s="685"/>
      <c r="DZ20" s="685"/>
      <c r="EA20" s="685"/>
      <c r="EB20" s="685"/>
      <c r="EC20" s="694"/>
    </row>
    <row r="21" spans="2:133" ht="11.25" customHeight="1" x14ac:dyDescent="0.2">
      <c r="B21" s="681" t="s">
        <v>279</v>
      </c>
      <c r="C21" s="682"/>
      <c r="D21" s="682"/>
      <c r="E21" s="682"/>
      <c r="F21" s="682"/>
      <c r="G21" s="682"/>
      <c r="H21" s="682"/>
      <c r="I21" s="682"/>
      <c r="J21" s="682"/>
      <c r="K21" s="682"/>
      <c r="L21" s="682"/>
      <c r="M21" s="682"/>
      <c r="N21" s="682"/>
      <c r="O21" s="682"/>
      <c r="P21" s="682"/>
      <c r="Q21" s="683"/>
      <c r="R21" s="684">
        <v>6107</v>
      </c>
      <c r="S21" s="685"/>
      <c r="T21" s="685"/>
      <c r="U21" s="685"/>
      <c r="V21" s="685"/>
      <c r="W21" s="685"/>
      <c r="X21" s="685"/>
      <c r="Y21" s="686"/>
      <c r="Z21" s="687">
        <v>0</v>
      </c>
      <c r="AA21" s="687"/>
      <c r="AB21" s="687"/>
      <c r="AC21" s="687"/>
      <c r="AD21" s="688">
        <v>6107</v>
      </c>
      <c r="AE21" s="688"/>
      <c r="AF21" s="688"/>
      <c r="AG21" s="688"/>
      <c r="AH21" s="688"/>
      <c r="AI21" s="688"/>
      <c r="AJ21" s="688"/>
      <c r="AK21" s="688"/>
      <c r="AL21" s="689">
        <v>0</v>
      </c>
      <c r="AM21" s="690"/>
      <c r="AN21" s="690"/>
      <c r="AO21" s="691"/>
      <c r="AP21" s="703" t="s">
        <v>280</v>
      </c>
      <c r="AQ21" s="704"/>
      <c r="AR21" s="704"/>
      <c r="AS21" s="704"/>
      <c r="AT21" s="704"/>
      <c r="AU21" s="704"/>
      <c r="AV21" s="704"/>
      <c r="AW21" s="704"/>
      <c r="AX21" s="704"/>
      <c r="AY21" s="704"/>
      <c r="AZ21" s="704"/>
      <c r="BA21" s="704"/>
      <c r="BB21" s="704"/>
      <c r="BC21" s="704"/>
      <c r="BD21" s="704"/>
      <c r="BE21" s="704"/>
      <c r="BF21" s="705"/>
      <c r="BG21" s="684">
        <v>38072</v>
      </c>
      <c r="BH21" s="685"/>
      <c r="BI21" s="685"/>
      <c r="BJ21" s="685"/>
      <c r="BK21" s="685"/>
      <c r="BL21" s="685"/>
      <c r="BM21" s="685"/>
      <c r="BN21" s="686"/>
      <c r="BO21" s="687">
        <v>0.3</v>
      </c>
      <c r="BP21" s="687"/>
      <c r="BQ21" s="687"/>
      <c r="BR21" s="687"/>
      <c r="BS21" s="693" t="s">
        <v>240</v>
      </c>
      <c r="BT21" s="685"/>
      <c r="BU21" s="685"/>
      <c r="BV21" s="685"/>
      <c r="BW21" s="685"/>
      <c r="BX21" s="685"/>
      <c r="BY21" s="685"/>
      <c r="BZ21" s="685"/>
      <c r="CA21" s="685"/>
      <c r="CB21" s="694"/>
      <c r="CD21" s="709"/>
      <c r="CE21" s="710"/>
      <c r="CF21" s="710"/>
      <c r="CG21" s="710"/>
      <c r="CH21" s="710"/>
      <c r="CI21" s="710"/>
      <c r="CJ21" s="710"/>
      <c r="CK21" s="710"/>
      <c r="CL21" s="710"/>
      <c r="CM21" s="710"/>
      <c r="CN21" s="710"/>
      <c r="CO21" s="710"/>
      <c r="CP21" s="710"/>
      <c r="CQ21" s="711"/>
      <c r="CR21" s="712"/>
      <c r="CS21" s="707"/>
      <c r="CT21" s="707"/>
      <c r="CU21" s="707"/>
      <c r="CV21" s="707"/>
      <c r="CW21" s="707"/>
      <c r="CX21" s="707"/>
      <c r="CY21" s="713"/>
      <c r="CZ21" s="714"/>
      <c r="DA21" s="714"/>
      <c r="DB21" s="714"/>
      <c r="DC21" s="714"/>
      <c r="DD21" s="706"/>
      <c r="DE21" s="707"/>
      <c r="DF21" s="707"/>
      <c r="DG21" s="707"/>
      <c r="DH21" s="707"/>
      <c r="DI21" s="707"/>
      <c r="DJ21" s="707"/>
      <c r="DK21" s="707"/>
      <c r="DL21" s="707"/>
      <c r="DM21" s="707"/>
      <c r="DN21" s="707"/>
      <c r="DO21" s="707"/>
      <c r="DP21" s="713"/>
      <c r="DQ21" s="706"/>
      <c r="DR21" s="707"/>
      <c r="DS21" s="707"/>
      <c r="DT21" s="707"/>
      <c r="DU21" s="707"/>
      <c r="DV21" s="707"/>
      <c r="DW21" s="707"/>
      <c r="DX21" s="707"/>
      <c r="DY21" s="707"/>
      <c r="DZ21" s="707"/>
      <c r="EA21" s="707"/>
      <c r="EB21" s="707"/>
      <c r="EC21" s="708"/>
    </row>
    <row r="22" spans="2:133" ht="11.25" customHeight="1" x14ac:dyDescent="0.2">
      <c r="B22" s="681" t="s">
        <v>281</v>
      </c>
      <c r="C22" s="682"/>
      <c r="D22" s="682"/>
      <c r="E22" s="682"/>
      <c r="F22" s="682"/>
      <c r="G22" s="682"/>
      <c r="H22" s="682"/>
      <c r="I22" s="682"/>
      <c r="J22" s="682"/>
      <c r="K22" s="682"/>
      <c r="L22" s="682"/>
      <c r="M22" s="682"/>
      <c r="N22" s="682"/>
      <c r="O22" s="682"/>
      <c r="P22" s="682"/>
      <c r="Q22" s="683"/>
      <c r="R22" s="684">
        <v>1796213</v>
      </c>
      <c r="S22" s="685"/>
      <c r="T22" s="685"/>
      <c r="U22" s="685"/>
      <c r="V22" s="685"/>
      <c r="W22" s="685"/>
      <c r="X22" s="685"/>
      <c r="Y22" s="686"/>
      <c r="Z22" s="687">
        <v>3.9</v>
      </c>
      <c r="AA22" s="687"/>
      <c r="AB22" s="687"/>
      <c r="AC22" s="687"/>
      <c r="AD22" s="688">
        <v>1752009</v>
      </c>
      <c r="AE22" s="688"/>
      <c r="AF22" s="688"/>
      <c r="AG22" s="688"/>
      <c r="AH22" s="688"/>
      <c r="AI22" s="688"/>
      <c r="AJ22" s="688"/>
      <c r="AK22" s="688"/>
      <c r="AL22" s="689">
        <v>10.4</v>
      </c>
      <c r="AM22" s="690"/>
      <c r="AN22" s="690"/>
      <c r="AO22" s="691"/>
      <c r="AP22" s="703" t="s">
        <v>282</v>
      </c>
      <c r="AQ22" s="704"/>
      <c r="AR22" s="704"/>
      <c r="AS22" s="704"/>
      <c r="AT22" s="704"/>
      <c r="AU22" s="704"/>
      <c r="AV22" s="704"/>
      <c r="AW22" s="704"/>
      <c r="AX22" s="704"/>
      <c r="AY22" s="704"/>
      <c r="AZ22" s="704"/>
      <c r="BA22" s="704"/>
      <c r="BB22" s="704"/>
      <c r="BC22" s="704"/>
      <c r="BD22" s="704"/>
      <c r="BE22" s="704"/>
      <c r="BF22" s="705"/>
      <c r="BG22" s="684" t="s">
        <v>240</v>
      </c>
      <c r="BH22" s="685"/>
      <c r="BI22" s="685"/>
      <c r="BJ22" s="685"/>
      <c r="BK22" s="685"/>
      <c r="BL22" s="685"/>
      <c r="BM22" s="685"/>
      <c r="BN22" s="686"/>
      <c r="BO22" s="687" t="s">
        <v>240</v>
      </c>
      <c r="BP22" s="687"/>
      <c r="BQ22" s="687"/>
      <c r="BR22" s="687"/>
      <c r="BS22" s="693" t="s">
        <v>240</v>
      </c>
      <c r="BT22" s="685"/>
      <c r="BU22" s="685"/>
      <c r="BV22" s="685"/>
      <c r="BW22" s="685"/>
      <c r="BX22" s="685"/>
      <c r="BY22" s="685"/>
      <c r="BZ22" s="685"/>
      <c r="CA22" s="685"/>
      <c r="CB22" s="694"/>
      <c r="CD22" s="666" t="s">
        <v>283</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81" t="s">
        <v>284</v>
      </c>
      <c r="C23" s="682"/>
      <c r="D23" s="682"/>
      <c r="E23" s="682"/>
      <c r="F23" s="682"/>
      <c r="G23" s="682"/>
      <c r="H23" s="682"/>
      <c r="I23" s="682"/>
      <c r="J23" s="682"/>
      <c r="K23" s="682"/>
      <c r="L23" s="682"/>
      <c r="M23" s="682"/>
      <c r="N23" s="682"/>
      <c r="O23" s="682"/>
      <c r="P23" s="682"/>
      <c r="Q23" s="683"/>
      <c r="R23" s="684">
        <v>1752009</v>
      </c>
      <c r="S23" s="685"/>
      <c r="T23" s="685"/>
      <c r="U23" s="685"/>
      <c r="V23" s="685"/>
      <c r="W23" s="685"/>
      <c r="X23" s="685"/>
      <c r="Y23" s="686"/>
      <c r="Z23" s="687">
        <v>3.8</v>
      </c>
      <c r="AA23" s="687"/>
      <c r="AB23" s="687"/>
      <c r="AC23" s="687"/>
      <c r="AD23" s="688">
        <v>1752009</v>
      </c>
      <c r="AE23" s="688"/>
      <c r="AF23" s="688"/>
      <c r="AG23" s="688"/>
      <c r="AH23" s="688"/>
      <c r="AI23" s="688"/>
      <c r="AJ23" s="688"/>
      <c r="AK23" s="688"/>
      <c r="AL23" s="689">
        <v>10.4</v>
      </c>
      <c r="AM23" s="690"/>
      <c r="AN23" s="690"/>
      <c r="AO23" s="691"/>
      <c r="AP23" s="703" t="s">
        <v>285</v>
      </c>
      <c r="AQ23" s="704"/>
      <c r="AR23" s="704"/>
      <c r="AS23" s="704"/>
      <c r="AT23" s="704"/>
      <c r="AU23" s="704"/>
      <c r="AV23" s="704"/>
      <c r="AW23" s="704"/>
      <c r="AX23" s="704"/>
      <c r="AY23" s="704"/>
      <c r="AZ23" s="704"/>
      <c r="BA23" s="704"/>
      <c r="BB23" s="704"/>
      <c r="BC23" s="704"/>
      <c r="BD23" s="704"/>
      <c r="BE23" s="704"/>
      <c r="BF23" s="705"/>
      <c r="BG23" s="684">
        <v>1145461</v>
      </c>
      <c r="BH23" s="685"/>
      <c r="BI23" s="685"/>
      <c r="BJ23" s="685"/>
      <c r="BK23" s="685"/>
      <c r="BL23" s="685"/>
      <c r="BM23" s="685"/>
      <c r="BN23" s="686"/>
      <c r="BO23" s="687">
        <v>8.3000000000000007</v>
      </c>
      <c r="BP23" s="687"/>
      <c r="BQ23" s="687"/>
      <c r="BR23" s="687"/>
      <c r="BS23" s="693" t="s">
        <v>234</v>
      </c>
      <c r="BT23" s="685"/>
      <c r="BU23" s="685"/>
      <c r="BV23" s="685"/>
      <c r="BW23" s="685"/>
      <c r="BX23" s="685"/>
      <c r="BY23" s="685"/>
      <c r="BZ23" s="685"/>
      <c r="CA23" s="685"/>
      <c r="CB23" s="694"/>
      <c r="CD23" s="666" t="s">
        <v>222</v>
      </c>
      <c r="CE23" s="667"/>
      <c r="CF23" s="667"/>
      <c r="CG23" s="667"/>
      <c r="CH23" s="667"/>
      <c r="CI23" s="667"/>
      <c r="CJ23" s="667"/>
      <c r="CK23" s="667"/>
      <c r="CL23" s="667"/>
      <c r="CM23" s="667"/>
      <c r="CN23" s="667"/>
      <c r="CO23" s="667"/>
      <c r="CP23" s="667"/>
      <c r="CQ23" s="668"/>
      <c r="CR23" s="666" t="s">
        <v>286</v>
      </c>
      <c r="CS23" s="667"/>
      <c r="CT23" s="667"/>
      <c r="CU23" s="667"/>
      <c r="CV23" s="667"/>
      <c r="CW23" s="667"/>
      <c r="CX23" s="667"/>
      <c r="CY23" s="668"/>
      <c r="CZ23" s="666" t="s">
        <v>287</v>
      </c>
      <c r="DA23" s="667"/>
      <c r="DB23" s="667"/>
      <c r="DC23" s="668"/>
      <c r="DD23" s="666" t="s">
        <v>288</v>
      </c>
      <c r="DE23" s="667"/>
      <c r="DF23" s="667"/>
      <c r="DG23" s="667"/>
      <c r="DH23" s="667"/>
      <c r="DI23" s="667"/>
      <c r="DJ23" s="667"/>
      <c r="DK23" s="668"/>
      <c r="DL23" s="715" t="s">
        <v>289</v>
      </c>
      <c r="DM23" s="716"/>
      <c r="DN23" s="716"/>
      <c r="DO23" s="716"/>
      <c r="DP23" s="716"/>
      <c r="DQ23" s="716"/>
      <c r="DR23" s="716"/>
      <c r="DS23" s="716"/>
      <c r="DT23" s="716"/>
      <c r="DU23" s="716"/>
      <c r="DV23" s="717"/>
      <c r="DW23" s="666" t="s">
        <v>290</v>
      </c>
      <c r="DX23" s="667"/>
      <c r="DY23" s="667"/>
      <c r="DZ23" s="667"/>
      <c r="EA23" s="667"/>
      <c r="EB23" s="667"/>
      <c r="EC23" s="668"/>
    </row>
    <row r="24" spans="2:133" ht="11.25" customHeight="1" x14ac:dyDescent="0.2">
      <c r="B24" s="681" t="s">
        <v>291</v>
      </c>
      <c r="C24" s="682"/>
      <c r="D24" s="682"/>
      <c r="E24" s="682"/>
      <c r="F24" s="682"/>
      <c r="G24" s="682"/>
      <c r="H24" s="682"/>
      <c r="I24" s="682"/>
      <c r="J24" s="682"/>
      <c r="K24" s="682"/>
      <c r="L24" s="682"/>
      <c r="M24" s="682"/>
      <c r="N24" s="682"/>
      <c r="O24" s="682"/>
      <c r="P24" s="682"/>
      <c r="Q24" s="683"/>
      <c r="R24" s="684">
        <v>44204</v>
      </c>
      <c r="S24" s="685"/>
      <c r="T24" s="685"/>
      <c r="U24" s="685"/>
      <c r="V24" s="685"/>
      <c r="W24" s="685"/>
      <c r="X24" s="685"/>
      <c r="Y24" s="686"/>
      <c r="Z24" s="687">
        <v>0.1</v>
      </c>
      <c r="AA24" s="687"/>
      <c r="AB24" s="687"/>
      <c r="AC24" s="687"/>
      <c r="AD24" s="688" t="s">
        <v>240</v>
      </c>
      <c r="AE24" s="688"/>
      <c r="AF24" s="688"/>
      <c r="AG24" s="688"/>
      <c r="AH24" s="688"/>
      <c r="AI24" s="688"/>
      <c r="AJ24" s="688"/>
      <c r="AK24" s="688"/>
      <c r="AL24" s="689" t="s">
        <v>240</v>
      </c>
      <c r="AM24" s="690"/>
      <c r="AN24" s="690"/>
      <c r="AO24" s="691"/>
      <c r="AP24" s="703" t="s">
        <v>292</v>
      </c>
      <c r="AQ24" s="704"/>
      <c r="AR24" s="704"/>
      <c r="AS24" s="704"/>
      <c r="AT24" s="704"/>
      <c r="AU24" s="704"/>
      <c r="AV24" s="704"/>
      <c r="AW24" s="704"/>
      <c r="AX24" s="704"/>
      <c r="AY24" s="704"/>
      <c r="AZ24" s="704"/>
      <c r="BA24" s="704"/>
      <c r="BB24" s="704"/>
      <c r="BC24" s="704"/>
      <c r="BD24" s="704"/>
      <c r="BE24" s="704"/>
      <c r="BF24" s="705"/>
      <c r="BG24" s="684" t="s">
        <v>234</v>
      </c>
      <c r="BH24" s="685"/>
      <c r="BI24" s="685"/>
      <c r="BJ24" s="685"/>
      <c r="BK24" s="685"/>
      <c r="BL24" s="685"/>
      <c r="BM24" s="685"/>
      <c r="BN24" s="686"/>
      <c r="BO24" s="687" t="s">
        <v>234</v>
      </c>
      <c r="BP24" s="687"/>
      <c r="BQ24" s="687"/>
      <c r="BR24" s="687"/>
      <c r="BS24" s="693" t="s">
        <v>234</v>
      </c>
      <c r="BT24" s="685"/>
      <c r="BU24" s="685"/>
      <c r="BV24" s="685"/>
      <c r="BW24" s="685"/>
      <c r="BX24" s="685"/>
      <c r="BY24" s="685"/>
      <c r="BZ24" s="685"/>
      <c r="CA24" s="685"/>
      <c r="CB24" s="694"/>
      <c r="CD24" s="695" t="s">
        <v>293</v>
      </c>
      <c r="CE24" s="696"/>
      <c r="CF24" s="696"/>
      <c r="CG24" s="696"/>
      <c r="CH24" s="696"/>
      <c r="CI24" s="696"/>
      <c r="CJ24" s="696"/>
      <c r="CK24" s="696"/>
      <c r="CL24" s="696"/>
      <c r="CM24" s="696"/>
      <c r="CN24" s="696"/>
      <c r="CO24" s="696"/>
      <c r="CP24" s="696"/>
      <c r="CQ24" s="697"/>
      <c r="CR24" s="673">
        <v>15092811</v>
      </c>
      <c r="CS24" s="674"/>
      <c r="CT24" s="674"/>
      <c r="CU24" s="674"/>
      <c r="CV24" s="674"/>
      <c r="CW24" s="674"/>
      <c r="CX24" s="674"/>
      <c r="CY24" s="675"/>
      <c r="CZ24" s="678">
        <v>35.5</v>
      </c>
      <c r="DA24" s="679"/>
      <c r="DB24" s="679"/>
      <c r="DC24" s="698"/>
      <c r="DD24" s="720">
        <v>10297484</v>
      </c>
      <c r="DE24" s="674"/>
      <c r="DF24" s="674"/>
      <c r="DG24" s="674"/>
      <c r="DH24" s="674"/>
      <c r="DI24" s="674"/>
      <c r="DJ24" s="674"/>
      <c r="DK24" s="675"/>
      <c r="DL24" s="720">
        <v>9914860</v>
      </c>
      <c r="DM24" s="674"/>
      <c r="DN24" s="674"/>
      <c r="DO24" s="674"/>
      <c r="DP24" s="674"/>
      <c r="DQ24" s="674"/>
      <c r="DR24" s="674"/>
      <c r="DS24" s="674"/>
      <c r="DT24" s="674"/>
      <c r="DU24" s="674"/>
      <c r="DV24" s="675"/>
      <c r="DW24" s="678">
        <v>55.3</v>
      </c>
      <c r="DX24" s="679"/>
      <c r="DY24" s="679"/>
      <c r="DZ24" s="679"/>
      <c r="EA24" s="679"/>
      <c r="EB24" s="679"/>
      <c r="EC24" s="680"/>
    </row>
    <row r="25" spans="2:133" ht="11.25" customHeight="1" x14ac:dyDescent="0.2">
      <c r="B25" s="681" t="s">
        <v>294</v>
      </c>
      <c r="C25" s="682"/>
      <c r="D25" s="682"/>
      <c r="E25" s="682"/>
      <c r="F25" s="682"/>
      <c r="G25" s="682"/>
      <c r="H25" s="682"/>
      <c r="I25" s="682"/>
      <c r="J25" s="682"/>
      <c r="K25" s="682"/>
      <c r="L25" s="682"/>
      <c r="M25" s="682"/>
      <c r="N25" s="682"/>
      <c r="O25" s="682"/>
      <c r="P25" s="682"/>
      <c r="Q25" s="683"/>
      <c r="R25" s="684" t="s">
        <v>234</v>
      </c>
      <c r="S25" s="685"/>
      <c r="T25" s="685"/>
      <c r="U25" s="685"/>
      <c r="V25" s="685"/>
      <c r="W25" s="685"/>
      <c r="X25" s="685"/>
      <c r="Y25" s="686"/>
      <c r="Z25" s="687" t="s">
        <v>234</v>
      </c>
      <c r="AA25" s="687"/>
      <c r="AB25" s="687"/>
      <c r="AC25" s="687"/>
      <c r="AD25" s="688" t="s">
        <v>240</v>
      </c>
      <c r="AE25" s="688"/>
      <c r="AF25" s="688"/>
      <c r="AG25" s="688"/>
      <c r="AH25" s="688"/>
      <c r="AI25" s="688"/>
      <c r="AJ25" s="688"/>
      <c r="AK25" s="688"/>
      <c r="AL25" s="689" t="s">
        <v>234</v>
      </c>
      <c r="AM25" s="690"/>
      <c r="AN25" s="690"/>
      <c r="AO25" s="691"/>
      <c r="AP25" s="703" t="s">
        <v>295</v>
      </c>
      <c r="AQ25" s="704"/>
      <c r="AR25" s="704"/>
      <c r="AS25" s="704"/>
      <c r="AT25" s="704"/>
      <c r="AU25" s="704"/>
      <c r="AV25" s="704"/>
      <c r="AW25" s="704"/>
      <c r="AX25" s="704"/>
      <c r="AY25" s="704"/>
      <c r="AZ25" s="704"/>
      <c r="BA25" s="704"/>
      <c r="BB25" s="704"/>
      <c r="BC25" s="704"/>
      <c r="BD25" s="704"/>
      <c r="BE25" s="704"/>
      <c r="BF25" s="705"/>
      <c r="BG25" s="684" t="s">
        <v>240</v>
      </c>
      <c r="BH25" s="685"/>
      <c r="BI25" s="685"/>
      <c r="BJ25" s="685"/>
      <c r="BK25" s="685"/>
      <c r="BL25" s="685"/>
      <c r="BM25" s="685"/>
      <c r="BN25" s="686"/>
      <c r="BO25" s="687" t="s">
        <v>234</v>
      </c>
      <c r="BP25" s="687"/>
      <c r="BQ25" s="687"/>
      <c r="BR25" s="687"/>
      <c r="BS25" s="693" t="s">
        <v>240</v>
      </c>
      <c r="BT25" s="685"/>
      <c r="BU25" s="685"/>
      <c r="BV25" s="685"/>
      <c r="BW25" s="685"/>
      <c r="BX25" s="685"/>
      <c r="BY25" s="685"/>
      <c r="BZ25" s="685"/>
      <c r="CA25" s="685"/>
      <c r="CB25" s="694"/>
      <c r="CD25" s="699" t="s">
        <v>296</v>
      </c>
      <c r="CE25" s="700"/>
      <c r="CF25" s="700"/>
      <c r="CG25" s="700"/>
      <c r="CH25" s="700"/>
      <c r="CI25" s="700"/>
      <c r="CJ25" s="700"/>
      <c r="CK25" s="700"/>
      <c r="CL25" s="700"/>
      <c r="CM25" s="700"/>
      <c r="CN25" s="700"/>
      <c r="CO25" s="700"/>
      <c r="CP25" s="700"/>
      <c r="CQ25" s="701"/>
      <c r="CR25" s="684">
        <v>5762278</v>
      </c>
      <c r="CS25" s="721"/>
      <c r="CT25" s="721"/>
      <c r="CU25" s="721"/>
      <c r="CV25" s="721"/>
      <c r="CW25" s="721"/>
      <c r="CX25" s="721"/>
      <c r="CY25" s="722"/>
      <c r="CZ25" s="689">
        <v>13.5</v>
      </c>
      <c r="DA25" s="718"/>
      <c r="DB25" s="718"/>
      <c r="DC25" s="723"/>
      <c r="DD25" s="693">
        <v>5336122</v>
      </c>
      <c r="DE25" s="721"/>
      <c r="DF25" s="721"/>
      <c r="DG25" s="721"/>
      <c r="DH25" s="721"/>
      <c r="DI25" s="721"/>
      <c r="DJ25" s="721"/>
      <c r="DK25" s="722"/>
      <c r="DL25" s="693">
        <v>5151577</v>
      </c>
      <c r="DM25" s="721"/>
      <c r="DN25" s="721"/>
      <c r="DO25" s="721"/>
      <c r="DP25" s="721"/>
      <c r="DQ25" s="721"/>
      <c r="DR25" s="721"/>
      <c r="DS25" s="721"/>
      <c r="DT25" s="721"/>
      <c r="DU25" s="721"/>
      <c r="DV25" s="722"/>
      <c r="DW25" s="689">
        <v>28.7</v>
      </c>
      <c r="DX25" s="718"/>
      <c r="DY25" s="718"/>
      <c r="DZ25" s="718"/>
      <c r="EA25" s="718"/>
      <c r="EB25" s="718"/>
      <c r="EC25" s="719"/>
    </row>
    <row r="26" spans="2:133" ht="11.25" customHeight="1" x14ac:dyDescent="0.2">
      <c r="B26" s="681" t="s">
        <v>297</v>
      </c>
      <c r="C26" s="682"/>
      <c r="D26" s="682"/>
      <c r="E26" s="682"/>
      <c r="F26" s="682"/>
      <c r="G26" s="682"/>
      <c r="H26" s="682"/>
      <c r="I26" s="682"/>
      <c r="J26" s="682"/>
      <c r="K26" s="682"/>
      <c r="L26" s="682"/>
      <c r="M26" s="682"/>
      <c r="N26" s="682"/>
      <c r="O26" s="682"/>
      <c r="P26" s="682"/>
      <c r="Q26" s="683"/>
      <c r="R26" s="684">
        <v>17899104</v>
      </c>
      <c r="S26" s="685"/>
      <c r="T26" s="685"/>
      <c r="U26" s="685"/>
      <c r="V26" s="685"/>
      <c r="W26" s="685"/>
      <c r="X26" s="685"/>
      <c r="Y26" s="686"/>
      <c r="Z26" s="687">
        <v>38.700000000000003</v>
      </c>
      <c r="AA26" s="687"/>
      <c r="AB26" s="687"/>
      <c r="AC26" s="687"/>
      <c r="AD26" s="688">
        <v>16632907</v>
      </c>
      <c r="AE26" s="688"/>
      <c r="AF26" s="688"/>
      <c r="AG26" s="688"/>
      <c r="AH26" s="688"/>
      <c r="AI26" s="688"/>
      <c r="AJ26" s="688"/>
      <c r="AK26" s="688"/>
      <c r="AL26" s="689">
        <v>98.7</v>
      </c>
      <c r="AM26" s="690"/>
      <c r="AN26" s="690"/>
      <c r="AO26" s="691"/>
      <c r="AP26" s="703" t="s">
        <v>298</v>
      </c>
      <c r="AQ26" s="724"/>
      <c r="AR26" s="724"/>
      <c r="AS26" s="724"/>
      <c r="AT26" s="724"/>
      <c r="AU26" s="724"/>
      <c r="AV26" s="724"/>
      <c r="AW26" s="724"/>
      <c r="AX26" s="724"/>
      <c r="AY26" s="724"/>
      <c r="AZ26" s="724"/>
      <c r="BA26" s="724"/>
      <c r="BB26" s="724"/>
      <c r="BC26" s="724"/>
      <c r="BD26" s="724"/>
      <c r="BE26" s="724"/>
      <c r="BF26" s="705"/>
      <c r="BG26" s="684" t="s">
        <v>240</v>
      </c>
      <c r="BH26" s="685"/>
      <c r="BI26" s="685"/>
      <c r="BJ26" s="685"/>
      <c r="BK26" s="685"/>
      <c r="BL26" s="685"/>
      <c r="BM26" s="685"/>
      <c r="BN26" s="686"/>
      <c r="BO26" s="687" t="s">
        <v>234</v>
      </c>
      <c r="BP26" s="687"/>
      <c r="BQ26" s="687"/>
      <c r="BR26" s="687"/>
      <c r="BS26" s="693" t="s">
        <v>234</v>
      </c>
      <c r="BT26" s="685"/>
      <c r="BU26" s="685"/>
      <c r="BV26" s="685"/>
      <c r="BW26" s="685"/>
      <c r="BX26" s="685"/>
      <c r="BY26" s="685"/>
      <c r="BZ26" s="685"/>
      <c r="CA26" s="685"/>
      <c r="CB26" s="694"/>
      <c r="CD26" s="699" t="s">
        <v>299</v>
      </c>
      <c r="CE26" s="700"/>
      <c r="CF26" s="700"/>
      <c r="CG26" s="700"/>
      <c r="CH26" s="700"/>
      <c r="CI26" s="700"/>
      <c r="CJ26" s="700"/>
      <c r="CK26" s="700"/>
      <c r="CL26" s="700"/>
      <c r="CM26" s="700"/>
      <c r="CN26" s="700"/>
      <c r="CO26" s="700"/>
      <c r="CP26" s="700"/>
      <c r="CQ26" s="701"/>
      <c r="CR26" s="684">
        <v>3627134</v>
      </c>
      <c r="CS26" s="685"/>
      <c r="CT26" s="685"/>
      <c r="CU26" s="685"/>
      <c r="CV26" s="685"/>
      <c r="CW26" s="685"/>
      <c r="CX26" s="685"/>
      <c r="CY26" s="686"/>
      <c r="CZ26" s="689">
        <v>8.5</v>
      </c>
      <c r="DA26" s="718"/>
      <c r="DB26" s="718"/>
      <c r="DC26" s="723"/>
      <c r="DD26" s="693">
        <v>3518920</v>
      </c>
      <c r="DE26" s="685"/>
      <c r="DF26" s="685"/>
      <c r="DG26" s="685"/>
      <c r="DH26" s="685"/>
      <c r="DI26" s="685"/>
      <c r="DJ26" s="685"/>
      <c r="DK26" s="686"/>
      <c r="DL26" s="693" t="s">
        <v>234</v>
      </c>
      <c r="DM26" s="685"/>
      <c r="DN26" s="685"/>
      <c r="DO26" s="685"/>
      <c r="DP26" s="685"/>
      <c r="DQ26" s="685"/>
      <c r="DR26" s="685"/>
      <c r="DS26" s="685"/>
      <c r="DT26" s="685"/>
      <c r="DU26" s="685"/>
      <c r="DV26" s="686"/>
      <c r="DW26" s="689" t="s">
        <v>234</v>
      </c>
      <c r="DX26" s="718"/>
      <c r="DY26" s="718"/>
      <c r="DZ26" s="718"/>
      <c r="EA26" s="718"/>
      <c r="EB26" s="718"/>
      <c r="EC26" s="719"/>
    </row>
    <row r="27" spans="2:133" ht="11.25" customHeight="1" x14ac:dyDescent="0.2">
      <c r="B27" s="681" t="s">
        <v>300</v>
      </c>
      <c r="C27" s="682"/>
      <c r="D27" s="682"/>
      <c r="E27" s="682"/>
      <c r="F27" s="682"/>
      <c r="G27" s="682"/>
      <c r="H27" s="682"/>
      <c r="I27" s="682"/>
      <c r="J27" s="682"/>
      <c r="K27" s="682"/>
      <c r="L27" s="682"/>
      <c r="M27" s="682"/>
      <c r="N27" s="682"/>
      <c r="O27" s="682"/>
      <c r="P27" s="682"/>
      <c r="Q27" s="683"/>
      <c r="R27" s="684">
        <v>11787</v>
      </c>
      <c r="S27" s="685"/>
      <c r="T27" s="685"/>
      <c r="U27" s="685"/>
      <c r="V27" s="685"/>
      <c r="W27" s="685"/>
      <c r="X27" s="685"/>
      <c r="Y27" s="686"/>
      <c r="Z27" s="687">
        <v>0</v>
      </c>
      <c r="AA27" s="687"/>
      <c r="AB27" s="687"/>
      <c r="AC27" s="687"/>
      <c r="AD27" s="688">
        <v>11787</v>
      </c>
      <c r="AE27" s="688"/>
      <c r="AF27" s="688"/>
      <c r="AG27" s="688"/>
      <c r="AH27" s="688"/>
      <c r="AI27" s="688"/>
      <c r="AJ27" s="688"/>
      <c r="AK27" s="688"/>
      <c r="AL27" s="689">
        <v>0.1</v>
      </c>
      <c r="AM27" s="690"/>
      <c r="AN27" s="690"/>
      <c r="AO27" s="691"/>
      <c r="AP27" s="681" t="s">
        <v>301</v>
      </c>
      <c r="AQ27" s="682"/>
      <c r="AR27" s="682"/>
      <c r="AS27" s="682"/>
      <c r="AT27" s="682"/>
      <c r="AU27" s="682"/>
      <c r="AV27" s="682"/>
      <c r="AW27" s="682"/>
      <c r="AX27" s="682"/>
      <c r="AY27" s="682"/>
      <c r="AZ27" s="682"/>
      <c r="BA27" s="682"/>
      <c r="BB27" s="682"/>
      <c r="BC27" s="682"/>
      <c r="BD27" s="682"/>
      <c r="BE27" s="682"/>
      <c r="BF27" s="683"/>
      <c r="BG27" s="684">
        <v>13746346</v>
      </c>
      <c r="BH27" s="685"/>
      <c r="BI27" s="685"/>
      <c r="BJ27" s="685"/>
      <c r="BK27" s="685"/>
      <c r="BL27" s="685"/>
      <c r="BM27" s="685"/>
      <c r="BN27" s="686"/>
      <c r="BO27" s="687">
        <v>100</v>
      </c>
      <c r="BP27" s="687"/>
      <c r="BQ27" s="687"/>
      <c r="BR27" s="687"/>
      <c r="BS27" s="693">
        <v>76532</v>
      </c>
      <c r="BT27" s="685"/>
      <c r="BU27" s="685"/>
      <c r="BV27" s="685"/>
      <c r="BW27" s="685"/>
      <c r="BX27" s="685"/>
      <c r="BY27" s="685"/>
      <c r="BZ27" s="685"/>
      <c r="CA27" s="685"/>
      <c r="CB27" s="694"/>
      <c r="CD27" s="699" t="s">
        <v>302</v>
      </c>
      <c r="CE27" s="700"/>
      <c r="CF27" s="700"/>
      <c r="CG27" s="700"/>
      <c r="CH27" s="700"/>
      <c r="CI27" s="700"/>
      <c r="CJ27" s="700"/>
      <c r="CK27" s="700"/>
      <c r="CL27" s="700"/>
      <c r="CM27" s="700"/>
      <c r="CN27" s="700"/>
      <c r="CO27" s="700"/>
      <c r="CP27" s="700"/>
      <c r="CQ27" s="701"/>
      <c r="CR27" s="684">
        <v>6551522</v>
      </c>
      <c r="CS27" s="721"/>
      <c r="CT27" s="721"/>
      <c r="CU27" s="721"/>
      <c r="CV27" s="721"/>
      <c r="CW27" s="721"/>
      <c r="CX27" s="721"/>
      <c r="CY27" s="722"/>
      <c r="CZ27" s="689">
        <v>15.4</v>
      </c>
      <c r="DA27" s="718"/>
      <c r="DB27" s="718"/>
      <c r="DC27" s="723"/>
      <c r="DD27" s="693">
        <v>2249231</v>
      </c>
      <c r="DE27" s="721"/>
      <c r="DF27" s="721"/>
      <c r="DG27" s="721"/>
      <c r="DH27" s="721"/>
      <c r="DI27" s="721"/>
      <c r="DJ27" s="721"/>
      <c r="DK27" s="722"/>
      <c r="DL27" s="693">
        <v>2051152</v>
      </c>
      <c r="DM27" s="721"/>
      <c r="DN27" s="721"/>
      <c r="DO27" s="721"/>
      <c r="DP27" s="721"/>
      <c r="DQ27" s="721"/>
      <c r="DR27" s="721"/>
      <c r="DS27" s="721"/>
      <c r="DT27" s="721"/>
      <c r="DU27" s="721"/>
      <c r="DV27" s="722"/>
      <c r="DW27" s="689">
        <v>11.4</v>
      </c>
      <c r="DX27" s="718"/>
      <c r="DY27" s="718"/>
      <c r="DZ27" s="718"/>
      <c r="EA27" s="718"/>
      <c r="EB27" s="718"/>
      <c r="EC27" s="719"/>
    </row>
    <row r="28" spans="2:133" ht="11.25" customHeight="1" x14ac:dyDescent="0.2">
      <c r="B28" s="681" t="s">
        <v>303</v>
      </c>
      <c r="C28" s="682"/>
      <c r="D28" s="682"/>
      <c r="E28" s="682"/>
      <c r="F28" s="682"/>
      <c r="G28" s="682"/>
      <c r="H28" s="682"/>
      <c r="I28" s="682"/>
      <c r="J28" s="682"/>
      <c r="K28" s="682"/>
      <c r="L28" s="682"/>
      <c r="M28" s="682"/>
      <c r="N28" s="682"/>
      <c r="O28" s="682"/>
      <c r="P28" s="682"/>
      <c r="Q28" s="683"/>
      <c r="R28" s="684">
        <v>265834</v>
      </c>
      <c r="S28" s="685"/>
      <c r="T28" s="685"/>
      <c r="U28" s="685"/>
      <c r="V28" s="685"/>
      <c r="W28" s="685"/>
      <c r="X28" s="685"/>
      <c r="Y28" s="686"/>
      <c r="Z28" s="687">
        <v>0.6</v>
      </c>
      <c r="AA28" s="687"/>
      <c r="AB28" s="687"/>
      <c r="AC28" s="687"/>
      <c r="AD28" s="688" t="s">
        <v>240</v>
      </c>
      <c r="AE28" s="688"/>
      <c r="AF28" s="688"/>
      <c r="AG28" s="688"/>
      <c r="AH28" s="688"/>
      <c r="AI28" s="688"/>
      <c r="AJ28" s="688"/>
      <c r="AK28" s="688"/>
      <c r="AL28" s="689" t="s">
        <v>256</v>
      </c>
      <c r="AM28" s="690"/>
      <c r="AN28" s="690"/>
      <c r="AO28" s="691"/>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687"/>
      <c r="BP28" s="687"/>
      <c r="BQ28" s="687"/>
      <c r="BR28" s="687"/>
      <c r="BS28" s="693"/>
      <c r="BT28" s="685"/>
      <c r="BU28" s="685"/>
      <c r="BV28" s="685"/>
      <c r="BW28" s="685"/>
      <c r="BX28" s="685"/>
      <c r="BY28" s="685"/>
      <c r="BZ28" s="685"/>
      <c r="CA28" s="685"/>
      <c r="CB28" s="694"/>
      <c r="CD28" s="699" t="s">
        <v>304</v>
      </c>
      <c r="CE28" s="700"/>
      <c r="CF28" s="700"/>
      <c r="CG28" s="700"/>
      <c r="CH28" s="700"/>
      <c r="CI28" s="700"/>
      <c r="CJ28" s="700"/>
      <c r="CK28" s="700"/>
      <c r="CL28" s="700"/>
      <c r="CM28" s="700"/>
      <c r="CN28" s="700"/>
      <c r="CO28" s="700"/>
      <c r="CP28" s="700"/>
      <c r="CQ28" s="701"/>
      <c r="CR28" s="684">
        <v>2779011</v>
      </c>
      <c r="CS28" s="685"/>
      <c r="CT28" s="685"/>
      <c r="CU28" s="685"/>
      <c r="CV28" s="685"/>
      <c r="CW28" s="685"/>
      <c r="CX28" s="685"/>
      <c r="CY28" s="686"/>
      <c r="CZ28" s="689">
        <v>6.5</v>
      </c>
      <c r="DA28" s="718"/>
      <c r="DB28" s="718"/>
      <c r="DC28" s="723"/>
      <c r="DD28" s="693">
        <v>2712131</v>
      </c>
      <c r="DE28" s="685"/>
      <c r="DF28" s="685"/>
      <c r="DG28" s="685"/>
      <c r="DH28" s="685"/>
      <c r="DI28" s="685"/>
      <c r="DJ28" s="685"/>
      <c r="DK28" s="686"/>
      <c r="DL28" s="693">
        <v>2712131</v>
      </c>
      <c r="DM28" s="685"/>
      <c r="DN28" s="685"/>
      <c r="DO28" s="685"/>
      <c r="DP28" s="685"/>
      <c r="DQ28" s="685"/>
      <c r="DR28" s="685"/>
      <c r="DS28" s="685"/>
      <c r="DT28" s="685"/>
      <c r="DU28" s="685"/>
      <c r="DV28" s="686"/>
      <c r="DW28" s="689">
        <v>15.1</v>
      </c>
      <c r="DX28" s="718"/>
      <c r="DY28" s="718"/>
      <c r="DZ28" s="718"/>
      <c r="EA28" s="718"/>
      <c r="EB28" s="718"/>
      <c r="EC28" s="719"/>
    </row>
    <row r="29" spans="2:133" ht="11.25" customHeight="1" x14ac:dyDescent="0.2">
      <c r="B29" s="681" t="s">
        <v>305</v>
      </c>
      <c r="C29" s="682"/>
      <c r="D29" s="682"/>
      <c r="E29" s="682"/>
      <c r="F29" s="682"/>
      <c r="G29" s="682"/>
      <c r="H29" s="682"/>
      <c r="I29" s="682"/>
      <c r="J29" s="682"/>
      <c r="K29" s="682"/>
      <c r="L29" s="682"/>
      <c r="M29" s="682"/>
      <c r="N29" s="682"/>
      <c r="O29" s="682"/>
      <c r="P29" s="682"/>
      <c r="Q29" s="683"/>
      <c r="R29" s="684">
        <v>310591</v>
      </c>
      <c r="S29" s="685"/>
      <c r="T29" s="685"/>
      <c r="U29" s="685"/>
      <c r="V29" s="685"/>
      <c r="W29" s="685"/>
      <c r="X29" s="685"/>
      <c r="Y29" s="686"/>
      <c r="Z29" s="687">
        <v>0.7</v>
      </c>
      <c r="AA29" s="687"/>
      <c r="AB29" s="687"/>
      <c r="AC29" s="687"/>
      <c r="AD29" s="688">
        <v>74880</v>
      </c>
      <c r="AE29" s="688"/>
      <c r="AF29" s="688"/>
      <c r="AG29" s="688"/>
      <c r="AH29" s="688"/>
      <c r="AI29" s="688"/>
      <c r="AJ29" s="688"/>
      <c r="AK29" s="688"/>
      <c r="AL29" s="689">
        <v>0.4</v>
      </c>
      <c r="AM29" s="690"/>
      <c r="AN29" s="690"/>
      <c r="AO29" s="691"/>
      <c r="AP29" s="725"/>
      <c r="AQ29" s="726"/>
      <c r="AR29" s="726"/>
      <c r="AS29" s="726"/>
      <c r="AT29" s="726"/>
      <c r="AU29" s="726"/>
      <c r="AV29" s="726"/>
      <c r="AW29" s="726"/>
      <c r="AX29" s="726"/>
      <c r="AY29" s="726"/>
      <c r="AZ29" s="726"/>
      <c r="BA29" s="726"/>
      <c r="BB29" s="726"/>
      <c r="BC29" s="726"/>
      <c r="BD29" s="726"/>
      <c r="BE29" s="726"/>
      <c r="BF29" s="727"/>
      <c r="BG29" s="684"/>
      <c r="BH29" s="685"/>
      <c r="BI29" s="685"/>
      <c r="BJ29" s="685"/>
      <c r="BK29" s="685"/>
      <c r="BL29" s="685"/>
      <c r="BM29" s="685"/>
      <c r="BN29" s="686"/>
      <c r="BO29" s="687"/>
      <c r="BP29" s="687"/>
      <c r="BQ29" s="687"/>
      <c r="BR29" s="687"/>
      <c r="BS29" s="688"/>
      <c r="BT29" s="688"/>
      <c r="BU29" s="688"/>
      <c r="BV29" s="688"/>
      <c r="BW29" s="688"/>
      <c r="BX29" s="688"/>
      <c r="BY29" s="688"/>
      <c r="BZ29" s="688"/>
      <c r="CA29" s="688"/>
      <c r="CB29" s="692"/>
      <c r="CD29" s="730" t="s">
        <v>306</v>
      </c>
      <c r="CE29" s="731"/>
      <c r="CF29" s="699" t="s">
        <v>70</v>
      </c>
      <c r="CG29" s="700"/>
      <c r="CH29" s="700"/>
      <c r="CI29" s="700"/>
      <c r="CJ29" s="700"/>
      <c r="CK29" s="700"/>
      <c r="CL29" s="700"/>
      <c r="CM29" s="700"/>
      <c r="CN29" s="700"/>
      <c r="CO29" s="700"/>
      <c r="CP29" s="700"/>
      <c r="CQ29" s="701"/>
      <c r="CR29" s="684">
        <v>2779011</v>
      </c>
      <c r="CS29" s="721"/>
      <c r="CT29" s="721"/>
      <c r="CU29" s="721"/>
      <c r="CV29" s="721"/>
      <c r="CW29" s="721"/>
      <c r="CX29" s="721"/>
      <c r="CY29" s="722"/>
      <c r="CZ29" s="689">
        <v>6.5</v>
      </c>
      <c r="DA29" s="718"/>
      <c r="DB29" s="718"/>
      <c r="DC29" s="723"/>
      <c r="DD29" s="693">
        <v>2712131</v>
      </c>
      <c r="DE29" s="721"/>
      <c r="DF29" s="721"/>
      <c r="DG29" s="721"/>
      <c r="DH29" s="721"/>
      <c r="DI29" s="721"/>
      <c r="DJ29" s="721"/>
      <c r="DK29" s="722"/>
      <c r="DL29" s="693">
        <v>2712131</v>
      </c>
      <c r="DM29" s="721"/>
      <c r="DN29" s="721"/>
      <c r="DO29" s="721"/>
      <c r="DP29" s="721"/>
      <c r="DQ29" s="721"/>
      <c r="DR29" s="721"/>
      <c r="DS29" s="721"/>
      <c r="DT29" s="721"/>
      <c r="DU29" s="721"/>
      <c r="DV29" s="722"/>
      <c r="DW29" s="689">
        <v>15.1</v>
      </c>
      <c r="DX29" s="718"/>
      <c r="DY29" s="718"/>
      <c r="DZ29" s="718"/>
      <c r="EA29" s="718"/>
      <c r="EB29" s="718"/>
      <c r="EC29" s="719"/>
    </row>
    <row r="30" spans="2:133" ht="11.25" customHeight="1" x14ac:dyDescent="0.2">
      <c r="B30" s="681" t="s">
        <v>307</v>
      </c>
      <c r="C30" s="682"/>
      <c r="D30" s="682"/>
      <c r="E30" s="682"/>
      <c r="F30" s="682"/>
      <c r="G30" s="682"/>
      <c r="H30" s="682"/>
      <c r="I30" s="682"/>
      <c r="J30" s="682"/>
      <c r="K30" s="682"/>
      <c r="L30" s="682"/>
      <c r="M30" s="682"/>
      <c r="N30" s="682"/>
      <c r="O30" s="682"/>
      <c r="P30" s="682"/>
      <c r="Q30" s="683"/>
      <c r="R30" s="684">
        <v>139511</v>
      </c>
      <c r="S30" s="685"/>
      <c r="T30" s="685"/>
      <c r="U30" s="685"/>
      <c r="V30" s="685"/>
      <c r="W30" s="685"/>
      <c r="X30" s="685"/>
      <c r="Y30" s="686"/>
      <c r="Z30" s="687">
        <v>0.3</v>
      </c>
      <c r="AA30" s="687"/>
      <c r="AB30" s="687"/>
      <c r="AC30" s="687"/>
      <c r="AD30" s="688" t="s">
        <v>234</v>
      </c>
      <c r="AE30" s="688"/>
      <c r="AF30" s="688"/>
      <c r="AG30" s="688"/>
      <c r="AH30" s="688"/>
      <c r="AI30" s="688"/>
      <c r="AJ30" s="688"/>
      <c r="AK30" s="688"/>
      <c r="AL30" s="689" t="s">
        <v>234</v>
      </c>
      <c r="AM30" s="690"/>
      <c r="AN30" s="690"/>
      <c r="AO30" s="691"/>
      <c r="AP30" s="663" t="s">
        <v>222</v>
      </c>
      <c r="AQ30" s="664"/>
      <c r="AR30" s="664"/>
      <c r="AS30" s="664"/>
      <c r="AT30" s="664"/>
      <c r="AU30" s="664"/>
      <c r="AV30" s="664"/>
      <c r="AW30" s="664"/>
      <c r="AX30" s="664"/>
      <c r="AY30" s="664"/>
      <c r="AZ30" s="664"/>
      <c r="BA30" s="664"/>
      <c r="BB30" s="664"/>
      <c r="BC30" s="664"/>
      <c r="BD30" s="664"/>
      <c r="BE30" s="664"/>
      <c r="BF30" s="665"/>
      <c r="BG30" s="663" t="s">
        <v>308</v>
      </c>
      <c r="BH30" s="728"/>
      <c r="BI30" s="728"/>
      <c r="BJ30" s="728"/>
      <c r="BK30" s="728"/>
      <c r="BL30" s="728"/>
      <c r="BM30" s="728"/>
      <c r="BN30" s="728"/>
      <c r="BO30" s="728"/>
      <c r="BP30" s="728"/>
      <c r="BQ30" s="729"/>
      <c r="BR30" s="663" t="s">
        <v>309</v>
      </c>
      <c r="BS30" s="728"/>
      <c r="BT30" s="728"/>
      <c r="BU30" s="728"/>
      <c r="BV30" s="728"/>
      <c r="BW30" s="728"/>
      <c r="BX30" s="728"/>
      <c r="BY30" s="728"/>
      <c r="BZ30" s="728"/>
      <c r="CA30" s="728"/>
      <c r="CB30" s="729"/>
      <c r="CD30" s="732"/>
      <c r="CE30" s="733"/>
      <c r="CF30" s="699" t="s">
        <v>310</v>
      </c>
      <c r="CG30" s="700"/>
      <c r="CH30" s="700"/>
      <c r="CI30" s="700"/>
      <c r="CJ30" s="700"/>
      <c r="CK30" s="700"/>
      <c r="CL30" s="700"/>
      <c r="CM30" s="700"/>
      <c r="CN30" s="700"/>
      <c r="CO30" s="700"/>
      <c r="CP30" s="700"/>
      <c r="CQ30" s="701"/>
      <c r="CR30" s="684">
        <v>2603423</v>
      </c>
      <c r="CS30" s="685"/>
      <c r="CT30" s="685"/>
      <c r="CU30" s="685"/>
      <c r="CV30" s="685"/>
      <c r="CW30" s="685"/>
      <c r="CX30" s="685"/>
      <c r="CY30" s="686"/>
      <c r="CZ30" s="689">
        <v>6.1</v>
      </c>
      <c r="DA30" s="718"/>
      <c r="DB30" s="718"/>
      <c r="DC30" s="723"/>
      <c r="DD30" s="693">
        <v>2536543</v>
      </c>
      <c r="DE30" s="685"/>
      <c r="DF30" s="685"/>
      <c r="DG30" s="685"/>
      <c r="DH30" s="685"/>
      <c r="DI30" s="685"/>
      <c r="DJ30" s="685"/>
      <c r="DK30" s="686"/>
      <c r="DL30" s="693">
        <v>2536543</v>
      </c>
      <c r="DM30" s="685"/>
      <c r="DN30" s="685"/>
      <c r="DO30" s="685"/>
      <c r="DP30" s="685"/>
      <c r="DQ30" s="685"/>
      <c r="DR30" s="685"/>
      <c r="DS30" s="685"/>
      <c r="DT30" s="685"/>
      <c r="DU30" s="685"/>
      <c r="DV30" s="686"/>
      <c r="DW30" s="689">
        <v>14.2</v>
      </c>
      <c r="DX30" s="718"/>
      <c r="DY30" s="718"/>
      <c r="DZ30" s="718"/>
      <c r="EA30" s="718"/>
      <c r="EB30" s="718"/>
      <c r="EC30" s="719"/>
    </row>
    <row r="31" spans="2:133" ht="11.25" customHeight="1" x14ac:dyDescent="0.2">
      <c r="B31" s="681" t="s">
        <v>311</v>
      </c>
      <c r="C31" s="682"/>
      <c r="D31" s="682"/>
      <c r="E31" s="682"/>
      <c r="F31" s="682"/>
      <c r="G31" s="682"/>
      <c r="H31" s="682"/>
      <c r="I31" s="682"/>
      <c r="J31" s="682"/>
      <c r="K31" s="682"/>
      <c r="L31" s="682"/>
      <c r="M31" s="682"/>
      <c r="N31" s="682"/>
      <c r="O31" s="682"/>
      <c r="P31" s="682"/>
      <c r="Q31" s="683"/>
      <c r="R31" s="684">
        <v>13478118</v>
      </c>
      <c r="S31" s="685"/>
      <c r="T31" s="685"/>
      <c r="U31" s="685"/>
      <c r="V31" s="685"/>
      <c r="W31" s="685"/>
      <c r="X31" s="685"/>
      <c r="Y31" s="686"/>
      <c r="Z31" s="687">
        <v>29.1</v>
      </c>
      <c r="AA31" s="687"/>
      <c r="AB31" s="687"/>
      <c r="AC31" s="687"/>
      <c r="AD31" s="688" t="s">
        <v>240</v>
      </c>
      <c r="AE31" s="688"/>
      <c r="AF31" s="688"/>
      <c r="AG31" s="688"/>
      <c r="AH31" s="688"/>
      <c r="AI31" s="688"/>
      <c r="AJ31" s="688"/>
      <c r="AK31" s="688"/>
      <c r="AL31" s="689" t="s">
        <v>240</v>
      </c>
      <c r="AM31" s="690"/>
      <c r="AN31" s="690"/>
      <c r="AO31" s="691"/>
      <c r="AP31" s="741" t="s">
        <v>312</v>
      </c>
      <c r="AQ31" s="742"/>
      <c r="AR31" s="742"/>
      <c r="AS31" s="742"/>
      <c r="AT31" s="747" t="s">
        <v>313</v>
      </c>
      <c r="AU31" s="230"/>
      <c r="AV31" s="230"/>
      <c r="AW31" s="230"/>
      <c r="AX31" s="670" t="s">
        <v>186</v>
      </c>
      <c r="AY31" s="671"/>
      <c r="AZ31" s="671"/>
      <c r="BA31" s="671"/>
      <c r="BB31" s="671"/>
      <c r="BC31" s="671"/>
      <c r="BD31" s="671"/>
      <c r="BE31" s="671"/>
      <c r="BF31" s="672"/>
      <c r="BG31" s="740">
        <v>98.5</v>
      </c>
      <c r="BH31" s="736"/>
      <c r="BI31" s="736"/>
      <c r="BJ31" s="736"/>
      <c r="BK31" s="736"/>
      <c r="BL31" s="736"/>
      <c r="BM31" s="679">
        <v>96.1</v>
      </c>
      <c r="BN31" s="736"/>
      <c r="BO31" s="736"/>
      <c r="BP31" s="736"/>
      <c r="BQ31" s="737"/>
      <c r="BR31" s="740">
        <v>99.1</v>
      </c>
      <c r="BS31" s="736"/>
      <c r="BT31" s="736"/>
      <c r="BU31" s="736"/>
      <c r="BV31" s="736"/>
      <c r="BW31" s="736"/>
      <c r="BX31" s="679">
        <v>96.4</v>
      </c>
      <c r="BY31" s="736"/>
      <c r="BZ31" s="736"/>
      <c r="CA31" s="736"/>
      <c r="CB31" s="737"/>
      <c r="CD31" s="732"/>
      <c r="CE31" s="733"/>
      <c r="CF31" s="699" t="s">
        <v>314</v>
      </c>
      <c r="CG31" s="700"/>
      <c r="CH31" s="700"/>
      <c r="CI31" s="700"/>
      <c r="CJ31" s="700"/>
      <c r="CK31" s="700"/>
      <c r="CL31" s="700"/>
      <c r="CM31" s="700"/>
      <c r="CN31" s="700"/>
      <c r="CO31" s="700"/>
      <c r="CP31" s="700"/>
      <c r="CQ31" s="701"/>
      <c r="CR31" s="684">
        <v>175588</v>
      </c>
      <c r="CS31" s="721"/>
      <c r="CT31" s="721"/>
      <c r="CU31" s="721"/>
      <c r="CV31" s="721"/>
      <c r="CW31" s="721"/>
      <c r="CX31" s="721"/>
      <c r="CY31" s="722"/>
      <c r="CZ31" s="689">
        <v>0.4</v>
      </c>
      <c r="DA31" s="718"/>
      <c r="DB31" s="718"/>
      <c r="DC31" s="723"/>
      <c r="DD31" s="693">
        <v>175588</v>
      </c>
      <c r="DE31" s="721"/>
      <c r="DF31" s="721"/>
      <c r="DG31" s="721"/>
      <c r="DH31" s="721"/>
      <c r="DI31" s="721"/>
      <c r="DJ31" s="721"/>
      <c r="DK31" s="722"/>
      <c r="DL31" s="693">
        <v>175588</v>
      </c>
      <c r="DM31" s="721"/>
      <c r="DN31" s="721"/>
      <c r="DO31" s="721"/>
      <c r="DP31" s="721"/>
      <c r="DQ31" s="721"/>
      <c r="DR31" s="721"/>
      <c r="DS31" s="721"/>
      <c r="DT31" s="721"/>
      <c r="DU31" s="721"/>
      <c r="DV31" s="722"/>
      <c r="DW31" s="689">
        <v>1</v>
      </c>
      <c r="DX31" s="718"/>
      <c r="DY31" s="718"/>
      <c r="DZ31" s="718"/>
      <c r="EA31" s="718"/>
      <c r="EB31" s="718"/>
      <c r="EC31" s="719"/>
    </row>
    <row r="32" spans="2:133" ht="11.25" customHeight="1" x14ac:dyDescent="0.2">
      <c r="B32" s="751" t="s">
        <v>315</v>
      </c>
      <c r="C32" s="752"/>
      <c r="D32" s="752"/>
      <c r="E32" s="752"/>
      <c r="F32" s="752"/>
      <c r="G32" s="752"/>
      <c r="H32" s="752"/>
      <c r="I32" s="752"/>
      <c r="J32" s="752"/>
      <c r="K32" s="752"/>
      <c r="L32" s="752"/>
      <c r="M32" s="752"/>
      <c r="N32" s="752"/>
      <c r="O32" s="752"/>
      <c r="P32" s="752"/>
      <c r="Q32" s="753"/>
      <c r="R32" s="684" t="s">
        <v>234</v>
      </c>
      <c r="S32" s="685"/>
      <c r="T32" s="685"/>
      <c r="U32" s="685"/>
      <c r="V32" s="685"/>
      <c r="W32" s="685"/>
      <c r="X32" s="685"/>
      <c r="Y32" s="686"/>
      <c r="Z32" s="687" t="s">
        <v>240</v>
      </c>
      <c r="AA32" s="687"/>
      <c r="AB32" s="687"/>
      <c r="AC32" s="687"/>
      <c r="AD32" s="688" t="s">
        <v>240</v>
      </c>
      <c r="AE32" s="688"/>
      <c r="AF32" s="688"/>
      <c r="AG32" s="688"/>
      <c r="AH32" s="688"/>
      <c r="AI32" s="688"/>
      <c r="AJ32" s="688"/>
      <c r="AK32" s="688"/>
      <c r="AL32" s="689" t="s">
        <v>234</v>
      </c>
      <c r="AM32" s="690"/>
      <c r="AN32" s="690"/>
      <c r="AO32" s="691"/>
      <c r="AP32" s="743"/>
      <c r="AQ32" s="744"/>
      <c r="AR32" s="744"/>
      <c r="AS32" s="744"/>
      <c r="AT32" s="748"/>
      <c r="AU32" s="229" t="s">
        <v>316</v>
      </c>
      <c r="AV32" s="229"/>
      <c r="AW32" s="229"/>
      <c r="AX32" s="681" t="s">
        <v>317</v>
      </c>
      <c r="AY32" s="682"/>
      <c r="AZ32" s="682"/>
      <c r="BA32" s="682"/>
      <c r="BB32" s="682"/>
      <c r="BC32" s="682"/>
      <c r="BD32" s="682"/>
      <c r="BE32" s="682"/>
      <c r="BF32" s="683"/>
      <c r="BG32" s="750">
        <v>98.8</v>
      </c>
      <c r="BH32" s="721"/>
      <c r="BI32" s="721"/>
      <c r="BJ32" s="721"/>
      <c r="BK32" s="721"/>
      <c r="BL32" s="721"/>
      <c r="BM32" s="690">
        <v>96.7</v>
      </c>
      <c r="BN32" s="738"/>
      <c r="BO32" s="738"/>
      <c r="BP32" s="738"/>
      <c r="BQ32" s="739"/>
      <c r="BR32" s="750">
        <v>99.1</v>
      </c>
      <c r="BS32" s="721"/>
      <c r="BT32" s="721"/>
      <c r="BU32" s="721"/>
      <c r="BV32" s="721"/>
      <c r="BW32" s="721"/>
      <c r="BX32" s="690">
        <v>97.1</v>
      </c>
      <c r="BY32" s="738"/>
      <c r="BZ32" s="738"/>
      <c r="CA32" s="738"/>
      <c r="CB32" s="739"/>
      <c r="CD32" s="734"/>
      <c r="CE32" s="735"/>
      <c r="CF32" s="699" t="s">
        <v>318</v>
      </c>
      <c r="CG32" s="700"/>
      <c r="CH32" s="700"/>
      <c r="CI32" s="700"/>
      <c r="CJ32" s="700"/>
      <c r="CK32" s="700"/>
      <c r="CL32" s="700"/>
      <c r="CM32" s="700"/>
      <c r="CN32" s="700"/>
      <c r="CO32" s="700"/>
      <c r="CP32" s="700"/>
      <c r="CQ32" s="701"/>
      <c r="CR32" s="684" t="s">
        <v>240</v>
      </c>
      <c r="CS32" s="685"/>
      <c r="CT32" s="685"/>
      <c r="CU32" s="685"/>
      <c r="CV32" s="685"/>
      <c r="CW32" s="685"/>
      <c r="CX32" s="685"/>
      <c r="CY32" s="686"/>
      <c r="CZ32" s="689" t="s">
        <v>240</v>
      </c>
      <c r="DA32" s="718"/>
      <c r="DB32" s="718"/>
      <c r="DC32" s="723"/>
      <c r="DD32" s="693" t="s">
        <v>240</v>
      </c>
      <c r="DE32" s="685"/>
      <c r="DF32" s="685"/>
      <c r="DG32" s="685"/>
      <c r="DH32" s="685"/>
      <c r="DI32" s="685"/>
      <c r="DJ32" s="685"/>
      <c r="DK32" s="686"/>
      <c r="DL32" s="693" t="s">
        <v>240</v>
      </c>
      <c r="DM32" s="685"/>
      <c r="DN32" s="685"/>
      <c r="DO32" s="685"/>
      <c r="DP32" s="685"/>
      <c r="DQ32" s="685"/>
      <c r="DR32" s="685"/>
      <c r="DS32" s="685"/>
      <c r="DT32" s="685"/>
      <c r="DU32" s="685"/>
      <c r="DV32" s="686"/>
      <c r="DW32" s="689" t="s">
        <v>234</v>
      </c>
      <c r="DX32" s="718"/>
      <c r="DY32" s="718"/>
      <c r="DZ32" s="718"/>
      <c r="EA32" s="718"/>
      <c r="EB32" s="718"/>
      <c r="EC32" s="719"/>
    </row>
    <row r="33" spans="2:133" ht="11.25" customHeight="1" x14ac:dyDescent="0.2">
      <c r="B33" s="681" t="s">
        <v>319</v>
      </c>
      <c r="C33" s="682"/>
      <c r="D33" s="682"/>
      <c r="E33" s="682"/>
      <c r="F33" s="682"/>
      <c r="G33" s="682"/>
      <c r="H33" s="682"/>
      <c r="I33" s="682"/>
      <c r="J33" s="682"/>
      <c r="K33" s="682"/>
      <c r="L33" s="682"/>
      <c r="M33" s="682"/>
      <c r="N33" s="682"/>
      <c r="O33" s="682"/>
      <c r="P33" s="682"/>
      <c r="Q33" s="683"/>
      <c r="R33" s="684">
        <v>1937497</v>
      </c>
      <c r="S33" s="685"/>
      <c r="T33" s="685"/>
      <c r="U33" s="685"/>
      <c r="V33" s="685"/>
      <c r="W33" s="685"/>
      <c r="X33" s="685"/>
      <c r="Y33" s="686"/>
      <c r="Z33" s="687">
        <v>4.2</v>
      </c>
      <c r="AA33" s="687"/>
      <c r="AB33" s="687"/>
      <c r="AC33" s="687"/>
      <c r="AD33" s="688" t="s">
        <v>234</v>
      </c>
      <c r="AE33" s="688"/>
      <c r="AF33" s="688"/>
      <c r="AG33" s="688"/>
      <c r="AH33" s="688"/>
      <c r="AI33" s="688"/>
      <c r="AJ33" s="688"/>
      <c r="AK33" s="688"/>
      <c r="AL33" s="689" t="s">
        <v>234</v>
      </c>
      <c r="AM33" s="690"/>
      <c r="AN33" s="690"/>
      <c r="AO33" s="691"/>
      <c r="AP33" s="745"/>
      <c r="AQ33" s="746"/>
      <c r="AR33" s="746"/>
      <c r="AS33" s="746"/>
      <c r="AT33" s="749"/>
      <c r="AU33" s="231"/>
      <c r="AV33" s="231"/>
      <c r="AW33" s="231"/>
      <c r="AX33" s="725" t="s">
        <v>320</v>
      </c>
      <c r="AY33" s="726"/>
      <c r="AZ33" s="726"/>
      <c r="BA33" s="726"/>
      <c r="BB33" s="726"/>
      <c r="BC33" s="726"/>
      <c r="BD33" s="726"/>
      <c r="BE33" s="726"/>
      <c r="BF33" s="727"/>
      <c r="BG33" s="754">
        <v>98.2</v>
      </c>
      <c r="BH33" s="755"/>
      <c r="BI33" s="755"/>
      <c r="BJ33" s="755"/>
      <c r="BK33" s="755"/>
      <c r="BL33" s="755"/>
      <c r="BM33" s="756">
        <v>95.4</v>
      </c>
      <c r="BN33" s="755"/>
      <c r="BO33" s="755"/>
      <c r="BP33" s="755"/>
      <c r="BQ33" s="757"/>
      <c r="BR33" s="754">
        <v>99.1</v>
      </c>
      <c r="BS33" s="755"/>
      <c r="BT33" s="755"/>
      <c r="BU33" s="755"/>
      <c r="BV33" s="755"/>
      <c r="BW33" s="755"/>
      <c r="BX33" s="756">
        <v>95.5</v>
      </c>
      <c r="BY33" s="755"/>
      <c r="BZ33" s="755"/>
      <c r="CA33" s="755"/>
      <c r="CB33" s="757"/>
      <c r="CD33" s="699" t="s">
        <v>321</v>
      </c>
      <c r="CE33" s="700"/>
      <c r="CF33" s="700"/>
      <c r="CG33" s="700"/>
      <c r="CH33" s="700"/>
      <c r="CI33" s="700"/>
      <c r="CJ33" s="700"/>
      <c r="CK33" s="700"/>
      <c r="CL33" s="700"/>
      <c r="CM33" s="700"/>
      <c r="CN33" s="700"/>
      <c r="CO33" s="700"/>
      <c r="CP33" s="700"/>
      <c r="CQ33" s="701"/>
      <c r="CR33" s="684">
        <v>23728194</v>
      </c>
      <c r="CS33" s="721"/>
      <c r="CT33" s="721"/>
      <c r="CU33" s="721"/>
      <c r="CV33" s="721"/>
      <c r="CW33" s="721"/>
      <c r="CX33" s="721"/>
      <c r="CY33" s="722"/>
      <c r="CZ33" s="689">
        <v>55.8</v>
      </c>
      <c r="DA33" s="718"/>
      <c r="DB33" s="718"/>
      <c r="DC33" s="723"/>
      <c r="DD33" s="693">
        <v>12236182</v>
      </c>
      <c r="DE33" s="721"/>
      <c r="DF33" s="721"/>
      <c r="DG33" s="721"/>
      <c r="DH33" s="721"/>
      <c r="DI33" s="721"/>
      <c r="DJ33" s="721"/>
      <c r="DK33" s="722"/>
      <c r="DL33" s="693">
        <v>6082535</v>
      </c>
      <c r="DM33" s="721"/>
      <c r="DN33" s="721"/>
      <c r="DO33" s="721"/>
      <c r="DP33" s="721"/>
      <c r="DQ33" s="721"/>
      <c r="DR33" s="721"/>
      <c r="DS33" s="721"/>
      <c r="DT33" s="721"/>
      <c r="DU33" s="721"/>
      <c r="DV33" s="722"/>
      <c r="DW33" s="689">
        <v>33.9</v>
      </c>
      <c r="DX33" s="718"/>
      <c r="DY33" s="718"/>
      <c r="DZ33" s="718"/>
      <c r="EA33" s="718"/>
      <c r="EB33" s="718"/>
      <c r="EC33" s="719"/>
    </row>
    <row r="34" spans="2:133" ht="11.25" customHeight="1" x14ac:dyDescent="0.2">
      <c r="B34" s="681" t="s">
        <v>322</v>
      </c>
      <c r="C34" s="682"/>
      <c r="D34" s="682"/>
      <c r="E34" s="682"/>
      <c r="F34" s="682"/>
      <c r="G34" s="682"/>
      <c r="H34" s="682"/>
      <c r="I34" s="682"/>
      <c r="J34" s="682"/>
      <c r="K34" s="682"/>
      <c r="L34" s="682"/>
      <c r="M34" s="682"/>
      <c r="N34" s="682"/>
      <c r="O34" s="682"/>
      <c r="P34" s="682"/>
      <c r="Q34" s="683"/>
      <c r="R34" s="684">
        <v>263470</v>
      </c>
      <c r="S34" s="685"/>
      <c r="T34" s="685"/>
      <c r="U34" s="685"/>
      <c r="V34" s="685"/>
      <c r="W34" s="685"/>
      <c r="X34" s="685"/>
      <c r="Y34" s="686"/>
      <c r="Z34" s="687">
        <v>0.6</v>
      </c>
      <c r="AA34" s="687"/>
      <c r="AB34" s="687"/>
      <c r="AC34" s="687"/>
      <c r="AD34" s="688">
        <v>106133</v>
      </c>
      <c r="AE34" s="688"/>
      <c r="AF34" s="688"/>
      <c r="AG34" s="688"/>
      <c r="AH34" s="688"/>
      <c r="AI34" s="688"/>
      <c r="AJ34" s="688"/>
      <c r="AK34" s="688"/>
      <c r="AL34" s="689">
        <v>0.6</v>
      </c>
      <c r="AM34" s="690"/>
      <c r="AN34" s="690"/>
      <c r="AO34" s="691"/>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99" t="s">
        <v>323</v>
      </c>
      <c r="CE34" s="700"/>
      <c r="CF34" s="700"/>
      <c r="CG34" s="700"/>
      <c r="CH34" s="700"/>
      <c r="CI34" s="700"/>
      <c r="CJ34" s="700"/>
      <c r="CK34" s="700"/>
      <c r="CL34" s="700"/>
      <c r="CM34" s="700"/>
      <c r="CN34" s="700"/>
      <c r="CO34" s="700"/>
      <c r="CP34" s="700"/>
      <c r="CQ34" s="701"/>
      <c r="CR34" s="684">
        <v>5868951</v>
      </c>
      <c r="CS34" s="685"/>
      <c r="CT34" s="685"/>
      <c r="CU34" s="685"/>
      <c r="CV34" s="685"/>
      <c r="CW34" s="685"/>
      <c r="CX34" s="685"/>
      <c r="CY34" s="686"/>
      <c r="CZ34" s="689">
        <v>13.8</v>
      </c>
      <c r="DA34" s="718"/>
      <c r="DB34" s="718"/>
      <c r="DC34" s="723"/>
      <c r="DD34" s="693">
        <v>4470397</v>
      </c>
      <c r="DE34" s="685"/>
      <c r="DF34" s="685"/>
      <c r="DG34" s="685"/>
      <c r="DH34" s="685"/>
      <c r="DI34" s="685"/>
      <c r="DJ34" s="685"/>
      <c r="DK34" s="686"/>
      <c r="DL34" s="693">
        <v>3255325</v>
      </c>
      <c r="DM34" s="685"/>
      <c r="DN34" s="685"/>
      <c r="DO34" s="685"/>
      <c r="DP34" s="685"/>
      <c r="DQ34" s="685"/>
      <c r="DR34" s="685"/>
      <c r="DS34" s="685"/>
      <c r="DT34" s="685"/>
      <c r="DU34" s="685"/>
      <c r="DV34" s="686"/>
      <c r="DW34" s="689">
        <v>18.2</v>
      </c>
      <c r="DX34" s="718"/>
      <c r="DY34" s="718"/>
      <c r="DZ34" s="718"/>
      <c r="EA34" s="718"/>
      <c r="EB34" s="718"/>
      <c r="EC34" s="719"/>
    </row>
    <row r="35" spans="2:133" ht="11.25" customHeight="1" x14ac:dyDescent="0.2">
      <c r="B35" s="681" t="s">
        <v>324</v>
      </c>
      <c r="C35" s="682"/>
      <c r="D35" s="682"/>
      <c r="E35" s="682"/>
      <c r="F35" s="682"/>
      <c r="G35" s="682"/>
      <c r="H35" s="682"/>
      <c r="I35" s="682"/>
      <c r="J35" s="682"/>
      <c r="K35" s="682"/>
      <c r="L35" s="682"/>
      <c r="M35" s="682"/>
      <c r="N35" s="682"/>
      <c r="O35" s="682"/>
      <c r="P35" s="682"/>
      <c r="Q35" s="683"/>
      <c r="R35" s="684">
        <v>444221</v>
      </c>
      <c r="S35" s="685"/>
      <c r="T35" s="685"/>
      <c r="U35" s="685"/>
      <c r="V35" s="685"/>
      <c r="W35" s="685"/>
      <c r="X35" s="685"/>
      <c r="Y35" s="686"/>
      <c r="Z35" s="687">
        <v>1</v>
      </c>
      <c r="AA35" s="687"/>
      <c r="AB35" s="687"/>
      <c r="AC35" s="687"/>
      <c r="AD35" s="688" t="s">
        <v>234</v>
      </c>
      <c r="AE35" s="688"/>
      <c r="AF35" s="688"/>
      <c r="AG35" s="688"/>
      <c r="AH35" s="688"/>
      <c r="AI35" s="688"/>
      <c r="AJ35" s="688"/>
      <c r="AK35" s="688"/>
      <c r="AL35" s="689" t="s">
        <v>234</v>
      </c>
      <c r="AM35" s="690"/>
      <c r="AN35" s="690"/>
      <c r="AO35" s="691"/>
      <c r="AP35" s="234"/>
      <c r="AQ35" s="663" t="s">
        <v>325</v>
      </c>
      <c r="AR35" s="664"/>
      <c r="AS35" s="664"/>
      <c r="AT35" s="664"/>
      <c r="AU35" s="664"/>
      <c r="AV35" s="664"/>
      <c r="AW35" s="664"/>
      <c r="AX35" s="664"/>
      <c r="AY35" s="664"/>
      <c r="AZ35" s="664"/>
      <c r="BA35" s="664"/>
      <c r="BB35" s="664"/>
      <c r="BC35" s="664"/>
      <c r="BD35" s="664"/>
      <c r="BE35" s="664"/>
      <c r="BF35" s="665"/>
      <c r="BG35" s="663" t="s">
        <v>326</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99" t="s">
        <v>327</v>
      </c>
      <c r="CE35" s="700"/>
      <c r="CF35" s="700"/>
      <c r="CG35" s="700"/>
      <c r="CH35" s="700"/>
      <c r="CI35" s="700"/>
      <c r="CJ35" s="700"/>
      <c r="CK35" s="700"/>
      <c r="CL35" s="700"/>
      <c r="CM35" s="700"/>
      <c r="CN35" s="700"/>
      <c r="CO35" s="700"/>
      <c r="CP35" s="700"/>
      <c r="CQ35" s="701"/>
      <c r="CR35" s="684">
        <v>266395</v>
      </c>
      <c r="CS35" s="721"/>
      <c r="CT35" s="721"/>
      <c r="CU35" s="721"/>
      <c r="CV35" s="721"/>
      <c r="CW35" s="721"/>
      <c r="CX35" s="721"/>
      <c r="CY35" s="722"/>
      <c r="CZ35" s="689">
        <v>0.6</v>
      </c>
      <c r="DA35" s="718"/>
      <c r="DB35" s="718"/>
      <c r="DC35" s="723"/>
      <c r="DD35" s="693">
        <v>217594</v>
      </c>
      <c r="DE35" s="721"/>
      <c r="DF35" s="721"/>
      <c r="DG35" s="721"/>
      <c r="DH35" s="721"/>
      <c r="DI35" s="721"/>
      <c r="DJ35" s="721"/>
      <c r="DK35" s="722"/>
      <c r="DL35" s="693">
        <v>194924</v>
      </c>
      <c r="DM35" s="721"/>
      <c r="DN35" s="721"/>
      <c r="DO35" s="721"/>
      <c r="DP35" s="721"/>
      <c r="DQ35" s="721"/>
      <c r="DR35" s="721"/>
      <c r="DS35" s="721"/>
      <c r="DT35" s="721"/>
      <c r="DU35" s="721"/>
      <c r="DV35" s="722"/>
      <c r="DW35" s="689">
        <v>1.1000000000000001</v>
      </c>
      <c r="DX35" s="718"/>
      <c r="DY35" s="718"/>
      <c r="DZ35" s="718"/>
      <c r="EA35" s="718"/>
      <c r="EB35" s="718"/>
      <c r="EC35" s="719"/>
    </row>
    <row r="36" spans="2:133" ht="11.25" customHeight="1" x14ac:dyDescent="0.2">
      <c r="B36" s="681" t="s">
        <v>328</v>
      </c>
      <c r="C36" s="682"/>
      <c r="D36" s="682"/>
      <c r="E36" s="682"/>
      <c r="F36" s="682"/>
      <c r="G36" s="682"/>
      <c r="H36" s="682"/>
      <c r="I36" s="682"/>
      <c r="J36" s="682"/>
      <c r="K36" s="682"/>
      <c r="L36" s="682"/>
      <c r="M36" s="682"/>
      <c r="N36" s="682"/>
      <c r="O36" s="682"/>
      <c r="P36" s="682"/>
      <c r="Q36" s="683"/>
      <c r="R36" s="684">
        <v>681811</v>
      </c>
      <c r="S36" s="685"/>
      <c r="T36" s="685"/>
      <c r="U36" s="685"/>
      <c r="V36" s="685"/>
      <c r="W36" s="685"/>
      <c r="X36" s="685"/>
      <c r="Y36" s="686"/>
      <c r="Z36" s="687">
        <v>1.5</v>
      </c>
      <c r="AA36" s="687"/>
      <c r="AB36" s="687"/>
      <c r="AC36" s="687"/>
      <c r="AD36" s="688" t="s">
        <v>240</v>
      </c>
      <c r="AE36" s="688"/>
      <c r="AF36" s="688"/>
      <c r="AG36" s="688"/>
      <c r="AH36" s="688"/>
      <c r="AI36" s="688"/>
      <c r="AJ36" s="688"/>
      <c r="AK36" s="688"/>
      <c r="AL36" s="689" t="s">
        <v>234</v>
      </c>
      <c r="AM36" s="690"/>
      <c r="AN36" s="690"/>
      <c r="AO36" s="691"/>
      <c r="AP36" s="234"/>
      <c r="AQ36" s="758" t="s">
        <v>329</v>
      </c>
      <c r="AR36" s="759"/>
      <c r="AS36" s="759"/>
      <c r="AT36" s="759"/>
      <c r="AU36" s="759"/>
      <c r="AV36" s="759"/>
      <c r="AW36" s="759"/>
      <c r="AX36" s="759"/>
      <c r="AY36" s="760"/>
      <c r="AZ36" s="673">
        <v>2036556</v>
      </c>
      <c r="BA36" s="674"/>
      <c r="BB36" s="674"/>
      <c r="BC36" s="674"/>
      <c r="BD36" s="674"/>
      <c r="BE36" s="674"/>
      <c r="BF36" s="761"/>
      <c r="BG36" s="695" t="s">
        <v>330</v>
      </c>
      <c r="BH36" s="696"/>
      <c r="BI36" s="696"/>
      <c r="BJ36" s="696"/>
      <c r="BK36" s="696"/>
      <c r="BL36" s="696"/>
      <c r="BM36" s="696"/>
      <c r="BN36" s="696"/>
      <c r="BO36" s="696"/>
      <c r="BP36" s="696"/>
      <c r="BQ36" s="696"/>
      <c r="BR36" s="696"/>
      <c r="BS36" s="696"/>
      <c r="BT36" s="696"/>
      <c r="BU36" s="697"/>
      <c r="BV36" s="673">
        <v>90828</v>
      </c>
      <c r="BW36" s="674"/>
      <c r="BX36" s="674"/>
      <c r="BY36" s="674"/>
      <c r="BZ36" s="674"/>
      <c r="CA36" s="674"/>
      <c r="CB36" s="761"/>
      <c r="CD36" s="699" t="s">
        <v>331</v>
      </c>
      <c r="CE36" s="700"/>
      <c r="CF36" s="700"/>
      <c r="CG36" s="700"/>
      <c r="CH36" s="700"/>
      <c r="CI36" s="700"/>
      <c r="CJ36" s="700"/>
      <c r="CK36" s="700"/>
      <c r="CL36" s="700"/>
      <c r="CM36" s="700"/>
      <c r="CN36" s="700"/>
      <c r="CO36" s="700"/>
      <c r="CP36" s="700"/>
      <c r="CQ36" s="701"/>
      <c r="CR36" s="684">
        <v>12131049</v>
      </c>
      <c r="CS36" s="685"/>
      <c r="CT36" s="685"/>
      <c r="CU36" s="685"/>
      <c r="CV36" s="685"/>
      <c r="CW36" s="685"/>
      <c r="CX36" s="685"/>
      <c r="CY36" s="686"/>
      <c r="CZ36" s="689">
        <v>28.5</v>
      </c>
      <c r="DA36" s="718"/>
      <c r="DB36" s="718"/>
      <c r="DC36" s="723"/>
      <c r="DD36" s="693">
        <v>3309005</v>
      </c>
      <c r="DE36" s="685"/>
      <c r="DF36" s="685"/>
      <c r="DG36" s="685"/>
      <c r="DH36" s="685"/>
      <c r="DI36" s="685"/>
      <c r="DJ36" s="685"/>
      <c r="DK36" s="686"/>
      <c r="DL36" s="693">
        <v>1475689</v>
      </c>
      <c r="DM36" s="685"/>
      <c r="DN36" s="685"/>
      <c r="DO36" s="685"/>
      <c r="DP36" s="685"/>
      <c r="DQ36" s="685"/>
      <c r="DR36" s="685"/>
      <c r="DS36" s="685"/>
      <c r="DT36" s="685"/>
      <c r="DU36" s="685"/>
      <c r="DV36" s="686"/>
      <c r="DW36" s="689">
        <v>8.1999999999999993</v>
      </c>
      <c r="DX36" s="718"/>
      <c r="DY36" s="718"/>
      <c r="DZ36" s="718"/>
      <c r="EA36" s="718"/>
      <c r="EB36" s="718"/>
      <c r="EC36" s="719"/>
    </row>
    <row r="37" spans="2:133" ht="11.25" customHeight="1" x14ac:dyDescent="0.2">
      <c r="B37" s="681" t="s">
        <v>332</v>
      </c>
      <c r="C37" s="682"/>
      <c r="D37" s="682"/>
      <c r="E37" s="682"/>
      <c r="F37" s="682"/>
      <c r="G37" s="682"/>
      <c r="H37" s="682"/>
      <c r="I37" s="682"/>
      <c r="J37" s="682"/>
      <c r="K37" s="682"/>
      <c r="L37" s="682"/>
      <c r="M37" s="682"/>
      <c r="N37" s="682"/>
      <c r="O37" s="682"/>
      <c r="P37" s="682"/>
      <c r="Q37" s="683"/>
      <c r="R37" s="684">
        <v>1921830</v>
      </c>
      <c r="S37" s="685"/>
      <c r="T37" s="685"/>
      <c r="U37" s="685"/>
      <c r="V37" s="685"/>
      <c r="W37" s="685"/>
      <c r="X37" s="685"/>
      <c r="Y37" s="686"/>
      <c r="Z37" s="687">
        <v>4.2</v>
      </c>
      <c r="AA37" s="687"/>
      <c r="AB37" s="687"/>
      <c r="AC37" s="687"/>
      <c r="AD37" s="688" t="s">
        <v>234</v>
      </c>
      <c r="AE37" s="688"/>
      <c r="AF37" s="688"/>
      <c r="AG37" s="688"/>
      <c r="AH37" s="688"/>
      <c r="AI37" s="688"/>
      <c r="AJ37" s="688"/>
      <c r="AK37" s="688"/>
      <c r="AL37" s="689" t="s">
        <v>240</v>
      </c>
      <c r="AM37" s="690"/>
      <c r="AN37" s="690"/>
      <c r="AO37" s="691"/>
      <c r="AQ37" s="762" t="s">
        <v>333</v>
      </c>
      <c r="AR37" s="763"/>
      <c r="AS37" s="763"/>
      <c r="AT37" s="763"/>
      <c r="AU37" s="763"/>
      <c r="AV37" s="763"/>
      <c r="AW37" s="763"/>
      <c r="AX37" s="763"/>
      <c r="AY37" s="764"/>
      <c r="AZ37" s="684">
        <v>224108</v>
      </c>
      <c r="BA37" s="685"/>
      <c r="BB37" s="685"/>
      <c r="BC37" s="685"/>
      <c r="BD37" s="721"/>
      <c r="BE37" s="721"/>
      <c r="BF37" s="739"/>
      <c r="BG37" s="699" t="s">
        <v>334</v>
      </c>
      <c r="BH37" s="700"/>
      <c r="BI37" s="700"/>
      <c r="BJ37" s="700"/>
      <c r="BK37" s="700"/>
      <c r="BL37" s="700"/>
      <c r="BM37" s="700"/>
      <c r="BN37" s="700"/>
      <c r="BO37" s="700"/>
      <c r="BP37" s="700"/>
      <c r="BQ37" s="700"/>
      <c r="BR37" s="700"/>
      <c r="BS37" s="700"/>
      <c r="BT37" s="700"/>
      <c r="BU37" s="701"/>
      <c r="BV37" s="684">
        <v>67367</v>
      </c>
      <c r="BW37" s="685"/>
      <c r="BX37" s="685"/>
      <c r="BY37" s="685"/>
      <c r="BZ37" s="685"/>
      <c r="CA37" s="685"/>
      <c r="CB37" s="694"/>
      <c r="CD37" s="699" t="s">
        <v>335</v>
      </c>
      <c r="CE37" s="700"/>
      <c r="CF37" s="700"/>
      <c r="CG37" s="700"/>
      <c r="CH37" s="700"/>
      <c r="CI37" s="700"/>
      <c r="CJ37" s="700"/>
      <c r="CK37" s="700"/>
      <c r="CL37" s="700"/>
      <c r="CM37" s="700"/>
      <c r="CN37" s="700"/>
      <c r="CO37" s="700"/>
      <c r="CP37" s="700"/>
      <c r="CQ37" s="701"/>
      <c r="CR37" s="684">
        <v>1099557</v>
      </c>
      <c r="CS37" s="721"/>
      <c r="CT37" s="721"/>
      <c r="CU37" s="721"/>
      <c r="CV37" s="721"/>
      <c r="CW37" s="721"/>
      <c r="CX37" s="721"/>
      <c r="CY37" s="722"/>
      <c r="CZ37" s="689">
        <v>2.6</v>
      </c>
      <c r="DA37" s="718"/>
      <c r="DB37" s="718"/>
      <c r="DC37" s="723"/>
      <c r="DD37" s="693">
        <v>1099557</v>
      </c>
      <c r="DE37" s="721"/>
      <c r="DF37" s="721"/>
      <c r="DG37" s="721"/>
      <c r="DH37" s="721"/>
      <c r="DI37" s="721"/>
      <c r="DJ37" s="721"/>
      <c r="DK37" s="722"/>
      <c r="DL37" s="693">
        <v>975859</v>
      </c>
      <c r="DM37" s="721"/>
      <c r="DN37" s="721"/>
      <c r="DO37" s="721"/>
      <c r="DP37" s="721"/>
      <c r="DQ37" s="721"/>
      <c r="DR37" s="721"/>
      <c r="DS37" s="721"/>
      <c r="DT37" s="721"/>
      <c r="DU37" s="721"/>
      <c r="DV37" s="722"/>
      <c r="DW37" s="689">
        <v>5.4</v>
      </c>
      <c r="DX37" s="718"/>
      <c r="DY37" s="718"/>
      <c r="DZ37" s="718"/>
      <c r="EA37" s="718"/>
      <c r="EB37" s="718"/>
      <c r="EC37" s="719"/>
    </row>
    <row r="38" spans="2:133" ht="11.25" customHeight="1" x14ac:dyDescent="0.2">
      <c r="B38" s="681" t="s">
        <v>336</v>
      </c>
      <c r="C38" s="682"/>
      <c r="D38" s="682"/>
      <c r="E38" s="682"/>
      <c r="F38" s="682"/>
      <c r="G38" s="682"/>
      <c r="H38" s="682"/>
      <c r="I38" s="682"/>
      <c r="J38" s="682"/>
      <c r="K38" s="682"/>
      <c r="L38" s="682"/>
      <c r="M38" s="682"/>
      <c r="N38" s="682"/>
      <c r="O38" s="682"/>
      <c r="P38" s="682"/>
      <c r="Q38" s="683"/>
      <c r="R38" s="684">
        <v>6693242</v>
      </c>
      <c r="S38" s="685"/>
      <c r="T38" s="685"/>
      <c r="U38" s="685"/>
      <c r="V38" s="685"/>
      <c r="W38" s="685"/>
      <c r="X38" s="685"/>
      <c r="Y38" s="686"/>
      <c r="Z38" s="687">
        <v>14.5</v>
      </c>
      <c r="AA38" s="687"/>
      <c r="AB38" s="687"/>
      <c r="AC38" s="687"/>
      <c r="AD38" s="688">
        <v>23281</v>
      </c>
      <c r="AE38" s="688"/>
      <c r="AF38" s="688"/>
      <c r="AG38" s="688"/>
      <c r="AH38" s="688"/>
      <c r="AI38" s="688"/>
      <c r="AJ38" s="688"/>
      <c r="AK38" s="688"/>
      <c r="AL38" s="689">
        <v>0.1</v>
      </c>
      <c r="AM38" s="690"/>
      <c r="AN38" s="690"/>
      <c r="AO38" s="691"/>
      <c r="AQ38" s="762" t="s">
        <v>337</v>
      </c>
      <c r="AR38" s="763"/>
      <c r="AS38" s="763"/>
      <c r="AT38" s="763"/>
      <c r="AU38" s="763"/>
      <c r="AV38" s="763"/>
      <c r="AW38" s="763"/>
      <c r="AX38" s="763"/>
      <c r="AY38" s="764"/>
      <c r="AZ38" s="684">
        <v>152810</v>
      </c>
      <c r="BA38" s="685"/>
      <c r="BB38" s="685"/>
      <c r="BC38" s="685"/>
      <c r="BD38" s="721"/>
      <c r="BE38" s="721"/>
      <c r="BF38" s="739"/>
      <c r="BG38" s="699" t="s">
        <v>338</v>
      </c>
      <c r="BH38" s="700"/>
      <c r="BI38" s="700"/>
      <c r="BJ38" s="700"/>
      <c r="BK38" s="700"/>
      <c r="BL38" s="700"/>
      <c r="BM38" s="700"/>
      <c r="BN38" s="700"/>
      <c r="BO38" s="700"/>
      <c r="BP38" s="700"/>
      <c r="BQ38" s="700"/>
      <c r="BR38" s="700"/>
      <c r="BS38" s="700"/>
      <c r="BT38" s="700"/>
      <c r="BU38" s="701"/>
      <c r="BV38" s="684">
        <v>10238</v>
      </c>
      <c r="BW38" s="685"/>
      <c r="BX38" s="685"/>
      <c r="BY38" s="685"/>
      <c r="BZ38" s="685"/>
      <c r="CA38" s="685"/>
      <c r="CB38" s="694"/>
      <c r="CD38" s="699" t="s">
        <v>339</v>
      </c>
      <c r="CE38" s="700"/>
      <c r="CF38" s="700"/>
      <c r="CG38" s="700"/>
      <c r="CH38" s="700"/>
      <c r="CI38" s="700"/>
      <c r="CJ38" s="700"/>
      <c r="CK38" s="700"/>
      <c r="CL38" s="700"/>
      <c r="CM38" s="700"/>
      <c r="CN38" s="700"/>
      <c r="CO38" s="700"/>
      <c r="CP38" s="700"/>
      <c r="CQ38" s="701"/>
      <c r="CR38" s="684">
        <v>1659638</v>
      </c>
      <c r="CS38" s="685"/>
      <c r="CT38" s="685"/>
      <c r="CU38" s="685"/>
      <c r="CV38" s="685"/>
      <c r="CW38" s="685"/>
      <c r="CX38" s="685"/>
      <c r="CY38" s="686"/>
      <c r="CZ38" s="689">
        <v>3.9</v>
      </c>
      <c r="DA38" s="718"/>
      <c r="DB38" s="718"/>
      <c r="DC38" s="723"/>
      <c r="DD38" s="693">
        <v>1227705</v>
      </c>
      <c r="DE38" s="685"/>
      <c r="DF38" s="685"/>
      <c r="DG38" s="685"/>
      <c r="DH38" s="685"/>
      <c r="DI38" s="685"/>
      <c r="DJ38" s="685"/>
      <c r="DK38" s="686"/>
      <c r="DL38" s="693">
        <v>1156597</v>
      </c>
      <c r="DM38" s="685"/>
      <c r="DN38" s="685"/>
      <c r="DO38" s="685"/>
      <c r="DP38" s="685"/>
      <c r="DQ38" s="685"/>
      <c r="DR38" s="685"/>
      <c r="DS38" s="685"/>
      <c r="DT38" s="685"/>
      <c r="DU38" s="685"/>
      <c r="DV38" s="686"/>
      <c r="DW38" s="689">
        <v>6.5</v>
      </c>
      <c r="DX38" s="718"/>
      <c r="DY38" s="718"/>
      <c r="DZ38" s="718"/>
      <c r="EA38" s="718"/>
      <c r="EB38" s="718"/>
      <c r="EC38" s="719"/>
    </row>
    <row r="39" spans="2:133" ht="11.25" customHeight="1" x14ac:dyDescent="0.2">
      <c r="B39" s="681" t="s">
        <v>340</v>
      </c>
      <c r="C39" s="682"/>
      <c r="D39" s="682"/>
      <c r="E39" s="682"/>
      <c r="F39" s="682"/>
      <c r="G39" s="682"/>
      <c r="H39" s="682"/>
      <c r="I39" s="682"/>
      <c r="J39" s="682"/>
      <c r="K39" s="682"/>
      <c r="L39" s="682"/>
      <c r="M39" s="682"/>
      <c r="N39" s="682"/>
      <c r="O39" s="682"/>
      <c r="P39" s="682"/>
      <c r="Q39" s="683"/>
      <c r="R39" s="684">
        <v>2243500</v>
      </c>
      <c r="S39" s="685"/>
      <c r="T39" s="685"/>
      <c r="U39" s="685"/>
      <c r="V39" s="685"/>
      <c r="W39" s="685"/>
      <c r="X39" s="685"/>
      <c r="Y39" s="686"/>
      <c r="Z39" s="687">
        <v>4.8</v>
      </c>
      <c r="AA39" s="687"/>
      <c r="AB39" s="687"/>
      <c r="AC39" s="687"/>
      <c r="AD39" s="688" t="s">
        <v>240</v>
      </c>
      <c r="AE39" s="688"/>
      <c r="AF39" s="688"/>
      <c r="AG39" s="688"/>
      <c r="AH39" s="688"/>
      <c r="AI39" s="688"/>
      <c r="AJ39" s="688"/>
      <c r="AK39" s="688"/>
      <c r="AL39" s="689" t="s">
        <v>240</v>
      </c>
      <c r="AM39" s="690"/>
      <c r="AN39" s="690"/>
      <c r="AO39" s="691"/>
      <c r="AQ39" s="762" t="s">
        <v>341</v>
      </c>
      <c r="AR39" s="763"/>
      <c r="AS39" s="763"/>
      <c r="AT39" s="763"/>
      <c r="AU39" s="763"/>
      <c r="AV39" s="763"/>
      <c r="AW39" s="763"/>
      <c r="AX39" s="763"/>
      <c r="AY39" s="764"/>
      <c r="AZ39" s="684" t="s">
        <v>240</v>
      </c>
      <c r="BA39" s="685"/>
      <c r="BB39" s="685"/>
      <c r="BC39" s="685"/>
      <c r="BD39" s="721"/>
      <c r="BE39" s="721"/>
      <c r="BF39" s="739"/>
      <c r="BG39" s="699" t="s">
        <v>342</v>
      </c>
      <c r="BH39" s="700"/>
      <c r="BI39" s="700"/>
      <c r="BJ39" s="700"/>
      <c r="BK39" s="700"/>
      <c r="BL39" s="700"/>
      <c r="BM39" s="700"/>
      <c r="BN39" s="700"/>
      <c r="BO39" s="700"/>
      <c r="BP39" s="700"/>
      <c r="BQ39" s="700"/>
      <c r="BR39" s="700"/>
      <c r="BS39" s="700"/>
      <c r="BT39" s="700"/>
      <c r="BU39" s="701"/>
      <c r="BV39" s="684">
        <v>16398</v>
      </c>
      <c r="BW39" s="685"/>
      <c r="BX39" s="685"/>
      <c r="BY39" s="685"/>
      <c r="BZ39" s="685"/>
      <c r="CA39" s="685"/>
      <c r="CB39" s="694"/>
      <c r="CD39" s="699" t="s">
        <v>343</v>
      </c>
      <c r="CE39" s="700"/>
      <c r="CF39" s="700"/>
      <c r="CG39" s="700"/>
      <c r="CH39" s="700"/>
      <c r="CI39" s="700"/>
      <c r="CJ39" s="700"/>
      <c r="CK39" s="700"/>
      <c r="CL39" s="700"/>
      <c r="CM39" s="700"/>
      <c r="CN39" s="700"/>
      <c r="CO39" s="700"/>
      <c r="CP39" s="700"/>
      <c r="CQ39" s="701"/>
      <c r="CR39" s="684">
        <v>3492161</v>
      </c>
      <c r="CS39" s="721"/>
      <c r="CT39" s="721"/>
      <c r="CU39" s="721"/>
      <c r="CV39" s="721"/>
      <c r="CW39" s="721"/>
      <c r="CX39" s="721"/>
      <c r="CY39" s="722"/>
      <c r="CZ39" s="689">
        <v>8.1999999999999993</v>
      </c>
      <c r="DA39" s="718"/>
      <c r="DB39" s="718"/>
      <c r="DC39" s="723"/>
      <c r="DD39" s="693">
        <v>3011481</v>
      </c>
      <c r="DE39" s="721"/>
      <c r="DF39" s="721"/>
      <c r="DG39" s="721"/>
      <c r="DH39" s="721"/>
      <c r="DI39" s="721"/>
      <c r="DJ39" s="721"/>
      <c r="DK39" s="722"/>
      <c r="DL39" s="693" t="s">
        <v>240</v>
      </c>
      <c r="DM39" s="721"/>
      <c r="DN39" s="721"/>
      <c r="DO39" s="721"/>
      <c r="DP39" s="721"/>
      <c r="DQ39" s="721"/>
      <c r="DR39" s="721"/>
      <c r="DS39" s="721"/>
      <c r="DT39" s="721"/>
      <c r="DU39" s="721"/>
      <c r="DV39" s="722"/>
      <c r="DW39" s="689" t="s">
        <v>234</v>
      </c>
      <c r="DX39" s="718"/>
      <c r="DY39" s="718"/>
      <c r="DZ39" s="718"/>
      <c r="EA39" s="718"/>
      <c r="EB39" s="718"/>
      <c r="EC39" s="719"/>
    </row>
    <row r="40" spans="2:133" ht="11.25" customHeight="1" x14ac:dyDescent="0.2">
      <c r="B40" s="681" t="s">
        <v>344</v>
      </c>
      <c r="C40" s="682"/>
      <c r="D40" s="682"/>
      <c r="E40" s="682"/>
      <c r="F40" s="682"/>
      <c r="G40" s="682"/>
      <c r="H40" s="682"/>
      <c r="I40" s="682"/>
      <c r="J40" s="682"/>
      <c r="K40" s="682"/>
      <c r="L40" s="682"/>
      <c r="M40" s="682"/>
      <c r="N40" s="682"/>
      <c r="O40" s="682"/>
      <c r="P40" s="682"/>
      <c r="Q40" s="683"/>
      <c r="R40" s="684" t="s">
        <v>240</v>
      </c>
      <c r="S40" s="685"/>
      <c r="T40" s="685"/>
      <c r="U40" s="685"/>
      <c r="V40" s="685"/>
      <c r="W40" s="685"/>
      <c r="X40" s="685"/>
      <c r="Y40" s="686"/>
      <c r="Z40" s="687" t="s">
        <v>240</v>
      </c>
      <c r="AA40" s="687"/>
      <c r="AB40" s="687"/>
      <c r="AC40" s="687"/>
      <c r="AD40" s="688" t="s">
        <v>240</v>
      </c>
      <c r="AE40" s="688"/>
      <c r="AF40" s="688"/>
      <c r="AG40" s="688"/>
      <c r="AH40" s="688"/>
      <c r="AI40" s="688"/>
      <c r="AJ40" s="688"/>
      <c r="AK40" s="688"/>
      <c r="AL40" s="689" t="s">
        <v>234</v>
      </c>
      <c r="AM40" s="690"/>
      <c r="AN40" s="690"/>
      <c r="AO40" s="691"/>
      <c r="AQ40" s="762" t="s">
        <v>345</v>
      </c>
      <c r="AR40" s="763"/>
      <c r="AS40" s="763"/>
      <c r="AT40" s="763"/>
      <c r="AU40" s="763"/>
      <c r="AV40" s="763"/>
      <c r="AW40" s="763"/>
      <c r="AX40" s="763"/>
      <c r="AY40" s="764"/>
      <c r="AZ40" s="684" t="s">
        <v>240</v>
      </c>
      <c r="BA40" s="685"/>
      <c r="BB40" s="685"/>
      <c r="BC40" s="685"/>
      <c r="BD40" s="721"/>
      <c r="BE40" s="721"/>
      <c r="BF40" s="739"/>
      <c r="BG40" s="765" t="s">
        <v>346</v>
      </c>
      <c r="BH40" s="766"/>
      <c r="BI40" s="766"/>
      <c r="BJ40" s="766"/>
      <c r="BK40" s="766"/>
      <c r="BL40" s="235"/>
      <c r="BM40" s="700" t="s">
        <v>347</v>
      </c>
      <c r="BN40" s="700"/>
      <c r="BO40" s="700"/>
      <c r="BP40" s="700"/>
      <c r="BQ40" s="700"/>
      <c r="BR40" s="700"/>
      <c r="BS40" s="700"/>
      <c r="BT40" s="700"/>
      <c r="BU40" s="701"/>
      <c r="BV40" s="684">
        <v>101</v>
      </c>
      <c r="BW40" s="685"/>
      <c r="BX40" s="685"/>
      <c r="BY40" s="685"/>
      <c r="BZ40" s="685"/>
      <c r="CA40" s="685"/>
      <c r="CB40" s="694"/>
      <c r="CD40" s="699" t="s">
        <v>348</v>
      </c>
      <c r="CE40" s="700"/>
      <c r="CF40" s="700"/>
      <c r="CG40" s="700"/>
      <c r="CH40" s="700"/>
      <c r="CI40" s="700"/>
      <c r="CJ40" s="700"/>
      <c r="CK40" s="700"/>
      <c r="CL40" s="700"/>
      <c r="CM40" s="700"/>
      <c r="CN40" s="700"/>
      <c r="CO40" s="700"/>
      <c r="CP40" s="700"/>
      <c r="CQ40" s="701"/>
      <c r="CR40" s="684">
        <v>310000</v>
      </c>
      <c r="CS40" s="685"/>
      <c r="CT40" s="685"/>
      <c r="CU40" s="685"/>
      <c r="CV40" s="685"/>
      <c r="CW40" s="685"/>
      <c r="CX40" s="685"/>
      <c r="CY40" s="686"/>
      <c r="CZ40" s="689">
        <v>0.7</v>
      </c>
      <c r="DA40" s="718"/>
      <c r="DB40" s="718"/>
      <c r="DC40" s="723"/>
      <c r="DD40" s="693" t="s">
        <v>240</v>
      </c>
      <c r="DE40" s="685"/>
      <c r="DF40" s="685"/>
      <c r="DG40" s="685"/>
      <c r="DH40" s="685"/>
      <c r="DI40" s="685"/>
      <c r="DJ40" s="685"/>
      <c r="DK40" s="686"/>
      <c r="DL40" s="693" t="s">
        <v>234</v>
      </c>
      <c r="DM40" s="685"/>
      <c r="DN40" s="685"/>
      <c r="DO40" s="685"/>
      <c r="DP40" s="685"/>
      <c r="DQ40" s="685"/>
      <c r="DR40" s="685"/>
      <c r="DS40" s="685"/>
      <c r="DT40" s="685"/>
      <c r="DU40" s="685"/>
      <c r="DV40" s="686"/>
      <c r="DW40" s="689" t="s">
        <v>240</v>
      </c>
      <c r="DX40" s="718"/>
      <c r="DY40" s="718"/>
      <c r="DZ40" s="718"/>
      <c r="EA40" s="718"/>
      <c r="EB40" s="718"/>
      <c r="EC40" s="719"/>
    </row>
    <row r="41" spans="2:133" ht="11.25" customHeight="1" x14ac:dyDescent="0.2">
      <c r="B41" s="681" t="s">
        <v>349</v>
      </c>
      <c r="C41" s="682"/>
      <c r="D41" s="682"/>
      <c r="E41" s="682"/>
      <c r="F41" s="682"/>
      <c r="G41" s="682"/>
      <c r="H41" s="682"/>
      <c r="I41" s="682"/>
      <c r="J41" s="682"/>
      <c r="K41" s="682"/>
      <c r="L41" s="682"/>
      <c r="M41" s="682"/>
      <c r="N41" s="682"/>
      <c r="O41" s="682"/>
      <c r="P41" s="682"/>
      <c r="Q41" s="683"/>
      <c r="R41" s="684" t="s">
        <v>240</v>
      </c>
      <c r="S41" s="685"/>
      <c r="T41" s="685"/>
      <c r="U41" s="685"/>
      <c r="V41" s="685"/>
      <c r="W41" s="685"/>
      <c r="X41" s="685"/>
      <c r="Y41" s="686"/>
      <c r="Z41" s="687" t="s">
        <v>240</v>
      </c>
      <c r="AA41" s="687"/>
      <c r="AB41" s="687"/>
      <c r="AC41" s="687"/>
      <c r="AD41" s="688" t="s">
        <v>234</v>
      </c>
      <c r="AE41" s="688"/>
      <c r="AF41" s="688"/>
      <c r="AG41" s="688"/>
      <c r="AH41" s="688"/>
      <c r="AI41" s="688"/>
      <c r="AJ41" s="688"/>
      <c r="AK41" s="688"/>
      <c r="AL41" s="689" t="s">
        <v>234</v>
      </c>
      <c r="AM41" s="690"/>
      <c r="AN41" s="690"/>
      <c r="AO41" s="691"/>
      <c r="AQ41" s="762" t="s">
        <v>350</v>
      </c>
      <c r="AR41" s="763"/>
      <c r="AS41" s="763"/>
      <c r="AT41" s="763"/>
      <c r="AU41" s="763"/>
      <c r="AV41" s="763"/>
      <c r="AW41" s="763"/>
      <c r="AX41" s="763"/>
      <c r="AY41" s="764"/>
      <c r="AZ41" s="684">
        <v>522000</v>
      </c>
      <c r="BA41" s="685"/>
      <c r="BB41" s="685"/>
      <c r="BC41" s="685"/>
      <c r="BD41" s="721"/>
      <c r="BE41" s="721"/>
      <c r="BF41" s="739"/>
      <c r="BG41" s="765"/>
      <c r="BH41" s="766"/>
      <c r="BI41" s="766"/>
      <c r="BJ41" s="766"/>
      <c r="BK41" s="766"/>
      <c r="BL41" s="235"/>
      <c r="BM41" s="700" t="s">
        <v>351</v>
      </c>
      <c r="BN41" s="700"/>
      <c r="BO41" s="700"/>
      <c r="BP41" s="700"/>
      <c r="BQ41" s="700"/>
      <c r="BR41" s="700"/>
      <c r="BS41" s="700"/>
      <c r="BT41" s="700"/>
      <c r="BU41" s="701"/>
      <c r="BV41" s="684">
        <v>1</v>
      </c>
      <c r="BW41" s="685"/>
      <c r="BX41" s="685"/>
      <c r="BY41" s="685"/>
      <c r="BZ41" s="685"/>
      <c r="CA41" s="685"/>
      <c r="CB41" s="694"/>
      <c r="CD41" s="699" t="s">
        <v>352</v>
      </c>
      <c r="CE41" s="700"/>
      <c r="CF41" s="700"/>
      <c r="CG41" s="700"/>
      <c r="CH41" s="700"/>
      <c r="CI41" s="700"/>
      <c r="CJ41" s="700"/>
      <c r="CK41" s="700"/>
      <c r="CL41" s="700"/>
      <c r="CM41" s="700"/>
      <c r="CN41" s="700"/>
      <c r="CO41" s="700"/>
      <c r="CP41" s="700"/>
      <c r="CQ41" s="701"/>
      <c r="CR41" s="684" t="s">
        <v>240</v>
      </c>
      <c r="CS41" s="721"/>
      <c r="CT41" s="721"/>
      <c r="CU41" s="721"/>
      <c r="CV41" s="721"/>
      <c r="CW41" s="721"/>
      <c r="CX41" s="721"/>
      <c r="CY41" s="722"/>
      <c r="CZ41" s="689" t="s">
        <v>240</v>
      </c>
      <c r="DA41" s="718"/>
      <c r="DB41" s="718"/>
      <c r="DC41" s="723"/>
      <c r="DD41" s="693" t="s">
        <v>234</v>
      </c>
      <c r="DE41" s="721"/>
      <c r="DF41" s="721"/>
      <c r="DG41" s="721"/>
      <c r="DH41" s="721"/>
      <c r="DI41" s="721"/>
      <c r="DJ41" s="721"/>
      <c r="DK41" s="722"/>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2">
      <c r="B42" s="681" t="s">
        <v>353</v>
      </c>
      <c r="C42" s="682"/>
      <c r="D42" s="682"/>
      <c r="E42" s="682"/>
      <c r="F42" s="682"/>
      <c r="G42" s="682"/>
      <c r="H42" s="682"/>
      <c r="I42" s="682"/>
      <c r="J42" s="682"/>
      <c r="K42" s="682"/>
      <c r="L42" s="682"/>
      <c r="M42" s="682"/>
      <c r="N42" s="682"/>
      <c r="O42" s="682"/>
      <c r="P42" s="682"/>
      <c r="Q42" s="683"/>
      <c r="R42" s="684">
        <v>1069600</v>
      </c>
      <c r="S42" s="685"/>
      <c r="T42" s="685"/>
      <c r="U42" s="685"/>
      <c r="V42" s="685"/>
      <c r="W42" s="685"/>
      <c r="X42" s="685"/>
      <c r="Y42" s="686"/>
      <c r="Z42" s="687">
        <v>2.2999999999999998</v>
      </c>
      <c r="AA42" s="687"/>
      <c r="AB42" s="687"/>
      <c r="AC42" s="687"/>
      <c r="AD42" s="688" t="s">
        <v>234</v>
      </c>
      <c r="AE42" s="688"/>
      <c r="AF42" s="688"/>
      <c r="AG42" s="688"/>
      <c r="AH42" s="688"/>
      <c r="AI42" s="688"/>
      <c r="AJ42" s="688"/>
      <c r="AK42" s="688"/>
      <c r="AL42" s="689" t="s">
        <v>234</v>
      </c>
      <c r="AM42" s="690"/>
      <c r="AN42" s="690"/>
      <c r="AO42" s="691"/>
      <c r="AQ42" s="783" t="s">
        <v>354</v>
      </c>
      <c r="AR42" s="784"/>
      <c r="AS42" s="784"/>
      <c r="AT42" s="784"/>
      <c r="AU42" s="784"/>
      <c r="AV42" s="784"/>
      <c r="AW42" s="784"/>
      <c r="AX42" s="784"/>
      <c r="AY42" s="785"/>
      <c r="AZ42" s="775">
        <v>1137638</v>
      </c>
      <c r="BA42" s="776"/>
      <c r="BB42" s="776"/>
      <c r="BC42" s="776"/>
      <c r="BD42" s="755"/>
      <c r="BE42" s="755"/>
      <c r="BF42" s="757"/>
      <c r="BG42" s="767"/>
      <c r="BH42" s="768"/>
      <c r="BI42" s="768"/>
      <c r="BJ42" s="768"/>
      <c r="BK42" s="768"/>
      <c r="BL42" s="236"/>
      <c r="BM42" s="710" t="s">
        <v>355</v>
      </c>
      <c r="BN42" s="710"/>
      <c r="BO42" s="710"/>
      <c r="BP42" s="710"/>
      <c r="BQ42" s="710"/>
      <c r="BR42" s="710"/>
      <c r="BS42" s="710"/>
      <c r="BT42" s="710"/>
      <c r="BU42" s="711"/>
      <c r="BV42" s="775">
        <v>282</v>
      </c>
      <c r="BW42" s="776"/>
      <c r="BX42" s="776"/>
      <c r="BY42" s="776"/>
      <c r="BZ42" s="776"/>
      <c r="CA42" s="776"/>
      <c r="CB42" s="782"/>
      <c r="CD42" s="681" t="s">
        <v>356</v>
      </c>
      <c r="CE42" s="682"/>
      <c r="CF42" s="682"/>
      <c r="CG42" s="682"/>
      <c r="CH42" s="682"/>
      <c r="CI42" s="682"/>
      <c r="CJ42" s="682"/>
      <c r="CK42" s="682"/>
      <c r="CL42" s="682"/>
      <c r="CM42" s="682"/>
      <c r="CN42" s="682"/>
      <c r="CO42" s="682"/>
      <c r="CP42" s="682"/>
      <c r="CQ42" s="683"/>
      <c r="CR42" s="684">
        <v>3722382</v>
      </c>
      <c r="CS42" s="685"/>
      <c r="CT42" s="685"/>
      <c r="CU42" s="685"/>
      <c r="CV42" s="685"/>
      <c r="CW42" s="685"/>
      <c r="CX42" s="685"/>
      <c r="CY42" s="686"/>
      <c r="CZ42" s="689">
        <v>8.6999999999999993</v>
      </c>
      <c r="DA42" s="690"/>
      <c r="DB42" s="690"/>
      <c r="DC42" s="702"/>
      <c r="DD42" s="693">
        <v>1461504</v>
      </c>
      <c r="DE42" s="685"/>
      <c r="DF42" s="685"/>
      <c r="DG42" s="685"/>
      <c r="DH42" s="685"/>
      <c r="DI42" s="685"/>
      <c r="DJ42" s="685"/>
      <c r="DK42" s="686"/>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2">
      <c r="B43" s="725" t="s">
        <v>357</v>
      </c>
      <c r="C43" s="726"/>
      <c r="D43" s="726"/>
      <c r="E43" s="726"/>
      <c r="F43" s="726"/>
      <c r="G43" s="726"/>
      <c r="H43" s="726"/>
      <c r="I43" s="726"/>
      <c r="J43" s="726"/>
      <c r="K43" s="726"/>
      <c r="L43" s="726"/>
      <c r="M43" s="726"/>
      <c r="N43" s="726"/>
      <c r="O43" s="726"/>
      <c r="P43" s="726"/>
      <c r="Q43" s="727"/>
      <c r="R43" s="775">
        <v>46290516</v>
      </c>
      <c r="S43" s="776"/>
      <c r="T43" s="776"/>
      <c r="U43" s="776"/>
      <c r="V43" s="776"/>
      <c r="W43" s="776"/>
      <c r="X43" s="776"/>
      <c r="Y43" s="777"/>
      <c r="Z43" s="778">
        <v>100</v>
      </c>
      <c r="AA43" s="778"/>
      <c r="AB43" s="778"/>
      <c r="AC43" s="778"/>
      <c r="AD43" s="779">
        <v>16848988</v>
      </c>
      <c r="AE43" s="779"/>
      <c r="AF43" s="779"/>
      <c r="AG43" s="779"/>
      <c r="AH43" s="779"/>
      <c r="AI43" s="779"/>
      <c r="AJ43" s="779"/>
      <c r="AK43" s="779"/>
      <c r="AL43" s="780">
        <v>100</v>
      </c>
      <c r="AM43" s="756"/>
      <c r="AN43" s="756"/>
      <c r="AO43" s="781"/>
      <c r="BV43" s="237"/>
      <c r="BW43" s="237"/>
      <c r="BX43" s="237"/>
      <c r="BY43" s="237"/>
      <c r="BZ43" s="237"/>
      <c r="CA43" s="237"/>
      <c r="CB43" s="237"/>
      <c r="CD43" s="681" t="s">
        <v>358</v>
      </c>
      <c r="CE43" s="682"/>
      <c r="CF43" s="682"/>
      <c r="CG43" s="682"/>
      <c r="CH43" s="682"/>
      <c r="CI43" s="682"/>
      <c r="CJ43" s="682"/>
      <c r="CK43" s="682"/>
      <c r="CL43" s="682"/>
      <c r="CM43" s="682"/>
      <c r="CN43" s="682"/>
      <c r="CO43" s="682"/>
      <c r="CP43" s="682"/>
      <c r="CQ43" s="683"/>
      <c r="CR43" s="684">
        <v>109580</v>
      </c>
      <c r="CS43" s="721"/>
      <c r="CT43" s="721"/>
      <c r="CU43" s="721"/>
      <c r="CV43" s="721"/>
      <c r="CW43" s="721"/>
      <c r="CX43" s="721"/>
      <c r="CY43" s="722"/>
      <c r="CZ43" s="689">
        <v>0.3</v>
      </c>
      <c r="DA43" s="718"/>
      <c r="DB43" s="718"/>
      <c r="DC43" s="723"/>
      <c r="DD43" s="693">
        <v>109580</v>
      </c>
      <c r="DE43" s="721"/>
      <c r="DF43" s="721"/>
      <c r="DG43" s="721"/>
      <c r="DH43" s="721"/>
      <c r="DI43" s="721"/>
      <c r="DJ43" s="721"/>
      <c r="DK43" s="722"/>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2">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796" t="s">
        <v>306</v>
      </c>
      <c r="CE44" s="797"/>
      <c r="CF44" s="681" t="s">
        <v>359</v>
      </c>
      <c r="CG44" s="682"/>
      <c r="CH44" s="682"/>
      <c r="CI44" s="682"/>
      <c r="CJ44" s="682"/>
      <c r="CK44" s="682"/>
      <c r="CL44" s="682"/>
      <c r="CM44" s="682"/>
      <c r="CN44" s="682"/>
      <c r="CO44" s="682"/>
      <c r="CP44" s="682"/>
      <c r="CQ44" s="683"/>
      <c r="CR44" s="684">
        <v>3709063</v>
      </c>
      <c r="CS44" s="685"/>
      <c r="CT44" s="685"/>
      <c r="CU44" s="685"/>
      <c r="CV44" s="685"/>
      <c r="CW44" s="685"/>
      <c r="CX44" s="685"/>
      <c r="CY44" s="686"/>
      <c r="CZ44" s="689">
        <v>8.6999999999999993</v>
      </c>
      <c r="DA44" s="690"/>
      <c r="DB44" s="690"/>
      <c r="DC44" s="702"/>
      <c r="DD44" s="693">
        <v>1448185</v>
      </c>
      <c r="DE44" s="685"/>
      <c r="DF44" s="685"/>
      <c r="DG44" s="685"/>
      <c r="DH44" s="685"/>
      <c r="DI44" s="685"/>
      <c r="DJ44" s="685"/>
      <c r="DK44" s="686"/>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2">
      <c r="B45" s="239" t="s">
        <v>360</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798"/>
      <c r="CE45" s="799"/>
      <c r="CF45" s="681" t="s">
        <v>361</v>
      </c>
      <c r="CG45" s="682"/>
      <c r="CH45" s="682"/>
      <c r="CI45" s="682"/>
      <c r="CJ45" s="682"/>
      <c r="CK45" s="682"/>
      <c r="CL45" s="682"/>
      <c r="CM45" s="682"/>
      <c r="CN45" s="682"/>
      <c r="CO45" s="682"/>
      <c r="CP45" s="682"/>
      <c r="CQ45" s="683"/>
      <c r="CR45" s="684">
        <v>1372096</v>
      </c>
      <c r="CS45" s="721"/>
      <c r="CT45" s="721"/>
      <c r="CU45" s="721"/>
      <c r="CV45" s="721"/>
      <c r="CW45" s="721"/>
      <c r="CX45" s="721"/>
      <c r="CY45" s="722"/>
      <c r="CZ45" s="689">
        <v>3.2</v>
      </c>
      <c r="DA45" s="718"/>
      <c r="DB45" s="718"/>
      <c r="DC45" s="723"/>
      <c r="DD45" s="693">
        <v>140640</v>
      </c>
      <c r="DE45" s="721"/>
      <c r="DF45" s="721"/>
      <c r="DG45" s="721"/>
      <c r="DH45" s="721"/>
      <c r="DI45" s="721"/>
      <c r="DJ45" s="721"/>
      <c r="DK45" s="722"/>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2">
      <c r="B46" s="240" t="s">
        <v>362</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8"/>
      <c r="CE46" s="799"/>
      <c r="CF46" s="681" t="s">
        <v>363</v>
      </c>
      <c r="CG46" s="682"/>
      <c r="CH46" s="682"/>
      <c r="CI46" s="682"/>
      <c r="CJ46" s="682"/>
      <c r="CK46" s="682"/>
      <c r="CL46" s="682"/>
      <c r="CM46" s="682"/>
      <c r="CN46" s="682"/>
      <c r="CO46" s="682"/>
      <c r="CP46" s="682"/>
      <c r="CQ46" s="683"/>
      <c r="CR46" s="684">
        <v>2290528</v>
      </c>
      <c r="CS46" s="685"/>
      <c r="CT46" s="685"/>
      <c r="CU46" s="685"/>
      <c r="CV46" s="685"/>
      <c r="CW46" s="685"/>
      <c r="CX46" s="685"/>
      <c r="CY46" s="686"/>
      <c r="CZ46" s="689">
        <v>5.4</v>
      </c>
      <c r="DA46" s="690"/>
      <c r="DB46" s="690"/>
      <c r="DC46" s="702"/>
      <c r="DD46" s="693">
        <v>1261106</v>
      </c>
      <c r="DE46" s="685"/>
      <c r="DF46" s="685"/>
      <c r="DG46" s="685"/>
      <c r="DH46" s="685"/>
      <c r="DI46" s="685"/>
      <c r="DJ46" s="685"/>
      <c r="DK46" s="686"/>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2">
      <c r="B47" s="241" t="s">
        <v>364</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8"/>
      <c r="CE47" s="799"/>
      <c r="CF47" s="681" t="s">
        <v>365</v>
      </c>
      <c r="CG47" s="682"/>
      <c r="CH47" s="682"/>
      <c r="CI47" s="682"/>
      <c r="CJ47" s="682"/>
      <c r="CK47" s="682"/>
      <c r="CL47" s="682"/>
      <c r="CM47" s="682"/>
      <c r="CN47" s="682"/>
      <c r="CO47" s="682"/>
      <c r="CP47" s="682"/>
      <c r="CQ47" s="683"/>
      <c r="CR47" s="684">
        <v>13319</v>
      </c>
      <c r="CS47" s="721"/>
      <c r="CT47" s="721"/>
      <c r="CU47" s="721"/>
      <c r="CV47" s="721"/>
      <c r="CW47" s="721"/>
      <c r="CX47" s="721"/>
      <c r="CY47" s="722"/>
      <c r="CZ47" s="689">
        <v>0</v>
      </c>
      <c r="DA47" s="718"/>
      <c r="DB47" s="718"/>
      <c r="DC47" s="723"/>
      <c r="DD47" s="693">
        <v>13319</v>
      </c>
      <c r="DE47" s="721"/>
      <c r="DF47" s="721"/>
      <c r="DG47" s="721"/>
      <c r="DH47" s="721"/>
      <c r="DI47" s="721"/>
      <c r="DJ47" s="721"/>
      <c r="DK47" s="722"/>
      <c r="DL47" s="769"/>
      <c r="DM47" s="770"/>
      <c r="DN47" s="770"/>
      <c r="DO47" s="770"/>
      <c r="DP47" s="770"/>
      <c r="DQ47" s="770"/>
      <c r="DR47" s="770"/>
      <c r="DS47" s="770"/>
      <c r="DT47" s="770"/>
      <c r="DU47" s="770"/>
      <c r="DV47" s="771"/>
      <c r="DW47" s="772"/>
      <c r="DX47" s="773"/>
      <c r="DY47" s="773"/>
      <c r="DZ47" s="773"/>
      <c r="EA47" s="773"/>
      <c r="EB47" s="773"/>
      <c r="EC47" s="774"/>
    </row>
    <row r="48" spans="2:133" ht="11" x14ac:dyDescent="0.2">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800"/>
      <c r="CE48" s="801"/>
      <c r="CF48" s="681" t="s">
        <v>366</v>
      </c>
      <c r="CG48" s="682"/>
      <c r="CH48" s="682"/>
      <c r="CI48" s="682"/>
      <c r="CJ48" s="682"/>
      <c r="CK48" s="682"/>
      <c r="CL48" s="682"/>
      <c r="CM48" s="682"/>
      <c r="CN48" s="682"/>
      <c r="CO48" s="682"/>
      <c r="CP48" s="682"/>
      <c r="CQ48" s="683"/>
      <c r="CR48" s="684" t="s">
        <v>240</v>
      </c>
      <c r="CS48" s="685"/>
      <c r="CT48" s="685"/>
      <c r="CU48" s="685"/>
      <c r="CV48" s="685"/>
      <c r="CW48" s="685"/>
      <c r="CX48" s="685"/>
      <c r="CY48" s="686"/>
      <c r="CZ48" s="689" t="s">
        <v>240</v>
      </c>
      <c r="DA48" s="690"/>
      <c r="DB48" s="690"/>
      <c r="DC48" s="702"/>
      <c r="DD48" s="693" t="s">
        <v>240</v>
      </c>
      <c r="DE48" s="685"/>
      <c r="DF48" s="685"/>
      <c r="DG48" s="685"/>
      <c r="DH48" s="685"/>
      <c r="DI48" s="685"/>
      <c r="DJ48" s="685"/>
      <c r="DK48" s="686"/>
      <c r="DL48" s="769"/>
      <c r="DM48" s="770"/>
      <c r="DN48" s="770"/>
      <c r="DO48" s="770"/>
      <c r="DP48" s="770"/>
      <c r="DQ48" s="770"/>
      <c r="DR48" s="770"/>
      <c r="DS48" s="770"/>
      <c r="DT48" s="770"/>
      <c r="DU48" s="770"/>
      <c r="DV48" s="771"/>
      <c r="DW48" s="772"/>
      <c r="DX48" s="773"/>
      <c r="DY48" s="773"/>
      <c r="DZ48" s="773"/>
      <c r="EA48" s="773"/>
      <c r="EB48" s="773"/>
      <c r="EC48" s="774"/>
    </row>
    <row r="49" spans="2:133" ht="11.25" customHeight="1" x14ac:dyDescent="0.2">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725" t="s">
        <v>367</v>
      </c>
      <c r="CE49" s="726"/>
      <c r="CF49" s="726"/>
      <c r="CG49" s="726"/>
      <c r="CH49" s="726"/>
      <c r="CI49" s="726"/>
      <c r="CJ49" s="726"/>
      <c r="CK49" s="726"/>
      <c r="CL49" s="726"/>
      <c r="CM49" s="726"/>
      <c r="CN49" s="726"/>
      <c r="CO49" s="726"/>
      <c r="CP49" s="726"/>
      <c r="CQ49" s="727"/>
      <c r="CR49" s="775">
        <v>42543387</v>
      </c>
      <c r="CS49" s="755"/>
      <c r="CT49" s="755"/>
      <c r="CU49" s="755"/>
      <c r="CV49" s="755"/>
      <c r="CW49" s="755"/>
      <c r="CX49" s="755"/>
      <c r="CY49" s="786"/>
      <c r="CZ49" s="780">
        <v>100</v>
      </c>
      <c r="DA49" s="787"/>
      <c r="DB49" s="787"/>
      <c r="DC49" s="788"/>
      <c r="DD49" s="789">
        <v>23995170</v>
      </c>
      <c r="DE49" s="755"/>
      <c r="DF49" s="755"/>
      <c r="DG49" s="755"/>
      <c r="DH49" s="755"/>
      <c r="DI49" s="755"/>
      <c r="DJ49" s="755"/>
      <c r="DK49" s="786"/>
      <c r="DL49" s="790"/>
      <c r="DM49" s="791"/>
      <c r="DN49" s="791"/>
      <c r="DO49" s="791"/>
      <c r="DP49" s="791"/>
      <c r="DQ49" s="791"/>
      <c r="DR49" s="791"/>
      <c r="DS49" s="791"/>
      <c r="DT49" s="791"/>
      <c r="DU49" s="791"/>
      <c r="DV49" s="792"/>
      <c r="DW49" s="793"/>
      <c r="DX49" s="794"/>
      <c r="DY49" s="794"/>
      <c r="DZ49" s="794"/>
      <c r="EA49" s="794"/>
      <c r="EB49" s="794"/>
      <c r="EC49" s="795"/>
    </row>
  </sheetData>
  <sheetProtection algorithmName="SHA-512" hashValue="uvdOAApc0rSYqoIvoV6c/I++6S7XYnTBLDDd4G5MrxCRPrOWGVAfMBBFULiB+gUgRr8ntZJKFPdl7nMjuAWiEQ==" saltValue="aWjh9XDJSKpkcGNMZKDr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1" t="s">
        <v>369</v>
      </c>
      <c r="DK2" s="832"/>
      <c r="DL2" s="832"/>
      <c r="DM2" s="832"/>
      <c r="DN2" s="832"/>
      <c r="DO2" s="833"/>
      <c r="DP2" s="250"/>
      <c r="DQ2" s="831" t="s">
        <v>370</v>
      </c>
      <c r="DR2" s="832"/>
      <c r="DS2" s="832"/>
      <c r="DT2" s="832"/>
      <c r="DU2" s="832"/>
      <c r="DV2" s="832"/>
      <c r="DW2" s="832"/>
      <c r="DX2" s="832"/>
      <c r="DY2" s="832"/>
      <c r="DZ2" s="833"/>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4" t="s">
        <v>371</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5" t="s">
        <v>373</v>
      </c>
      <c r="B5" s="826"/>
      <c r="C5" s="826"/>
      <c r="D5" s="826"/>
      <c r="E5" s="826"/>
      <c r="F5" s="826"/>
      <c r="G5" s="826"/>
      <c r="H5" s="826"/>
      <c r="I5" s="826"/>
      <c r="J5" s="826"/>
      <c r="K5" s="826"/>
      <c r="L5" s="826"/>
      <c r="M5" s="826"/>
      <c r="N5" s="826"/>
      <c r="O5" s="826"/>
      <c r="P5" s="827"/>
      <c r="Q5" s="802" t="s">
        <v>374</v>
      </c>
      <c r="R5" s="803"/>
      <c r="S5" s="803"/>
      <c r="T5" s="803"/>
      <c r="U5" s="804"/>
      <c r="V5" s="802" t="s">
        <v>375</v>
      </c>
      <c r="W5" s="803"/>
      <c r="X5" s="803"/>
      <c r="Y5" s="803"/>
      <c r="Z5" s="804"/>
      <c r="AA5" s="802" t="s">
        <v>376</v>
      </c>
      <c r="AB5" s="803"/>
      <c r="AC5" s="803"/>
      <c r="AD5" s="803"/>
      <c r="AE5" s="803"/>
      <c r="AF5" s="835" t="s">
        <v>377</v>
      </c>
      <c r="AG5" s="803"/>
      <c r="AH5" s="803"/>
      <c r="AI5" s="803"/>
      <c r="AJ5" s="814"/>
      <c r="AK5" s="803" t="s">
        <v>378</v>
      </c>
      <c r="AL5" s="803"/>
      <c r="AM5" s="803"/>
      <c r="AN5" s="803"/>
      <c r="AO5" s="804"/>
      <c r="AP5" s="802" t="s">
        <v>379</v>
      </c>
      <c r="AQ5" s="803"/>
      <c r="AR5" s="803"/>
      <c r="AS5" s="803"/>
      <c r="AT5" s="804"/>
      <c r="AU5" s="802" t="s">
        <v>380</v>
      </c>
      <c r="AV5" s="803"/>
      <c r="AW5" s="803"/>
      <c r="AX5" s="803"/>
      <c r="AY5" s="814"/>
      <c r="AZ5" s="257"/>
      <c r="BA5" s="257"/>
      <c r="BB5" s="257"/>
      <c r="BC5" s="257"/>
      <c r="BD5" s="257"/>
      <c r="BE5" s="258"/>
      <c r="BF5" s="258"/>
      <c r="BG5" s="258"/>
      <c r="BH5" s="258"/>
      <c r="BI5" s="258"/>
      <c r="BJ5" s="258"/>
      <c r="BK5" s="258"/>
      <c r="BL5" s="258"/>
      <c r="BM5" s="258"/>
      <c r="BN5" s="258"/>
      <c r="BO5" s="258"/>
      <c r="BP5" s="258"/>
      <c r="BQ5" s="825" t="s">
        <v>381</v>
      </c>
      <c r="BR5" s="826"/>
      <c r="BS5" s="826"/>
      <c r="BT5" s="826"/>
      <c r="BU5" s="826"/>
      <c r="BV5" s="826"/>
      <c r="BW5" s="826"/>
      <c r="BX5" s="826"/>
      <c r="BY5" s="826"/>
      <c r="BZ5" s="826"/>
      <c r="CA5" s="826"/>
      <c r="CB5" s="826"/>
      <c r="CC5" s="826"/>
      <c r="CD5" s="826"/>
      <c r="CE5" s="826"/>
      <c r="CF5" s="826"/>
      <c r="CG5" s="827"/>
      <c r="CH5" s="802" t="s">
        <v>382</v>
      </c>
      <c r="CI5" s="803"/>
      <c r="CJ5" s="803"/>
      <c r="CK5" s="803"/>
      <c r="CL5" s="804"/>
      <c r="CM5" s="802" t="s">
        <v>383</v>
      </c>
      <c r="CN5" s="803"/>
      <c r="CO5" s="803"/>
      <c r="CP5" s="803"/>
      <c r="CQ5" s="804"/>
      <c r="CR5" s="802" t="s">
        <v>384</v>
      </c>
      <c r="CS5" s="803"/>
      <c r="CT5" s="803"/>
      <c r="CU5" s="803"/>
      <c r="CV5" s="804"/>
      <c r="CW5" s="802" t="s">
        <v>385</v>
      </c>
      <c r="CX5" s="803"/>
      <c r="CY5" s="803"/>
      <c r="CZ5" s="803"/>
      <c r="DA5" s="804"/>
      <c r="DB5" s="802" t="s">
        <v>386</v>
      </c>
      <c r="DC5" s="803"/>
      <c r="DD5" s="803"/>
      <c r="DE5" s="803"/>
      <c r="DF5" s="804"/>
      <c r="DG5" s="808" t="s">
        <v>387</v>
      </c>
      <c r="DH5" s="809"/>
      <c r="DI5" s="809"/>
      <c r="DJ5" s="809"/>
      <c r="DK5" s="810"/>
      <c r="DL5" s="808" t="s">
        <v>388</v>
      </c>
      <c r="DM5" s="809"/>
      <c r="DN5" s="809"/>
      <c r="DO5" s="809"/>
      <c r="DP5" s="810"/>
      <c r="DQ5" s="802" t="s">
        <v>389</v>
      </c>
      <c r="DR5" s="803"/>
      <c r="DS5" s="803"/>
      <c r="DT5" s="803"/>
      <c r="DU5" s="804"/>
      <c r="DV5" s="802" t="s">
        <v>380</v>
      </c>
      <c r="DW5" s="803"/>
      <c r="DX5" s="803"/>
      <c r="DY5" s="803"/>
      <c r="DZ5" s="814"/>
      <c r="EA5" s="255"/>
    </row>
    <row r="6" spans="1:131" s="256" customFormat="1" ht="26.25" customHeight="1" thickBot="1" x14ac:dyDescent="0.25">
      <c r="A6" s="828"/>
      <c r="B6" s="829"/>
      <c r="C6" s="829"/>
      <c r="D6" s="829"/>
      <c r="E6" s="829"/>
      <c r="F6" s="829"/>
      <c r="G6" s="829"/>
      <c r="H6" s="829"/>
      <c r="I6" s="829"/>
      <c r="J6" s="829"/>
      <c r="K6" s="829"/>
      <c r="L6" s="829"/>
      <c r="M6" s="829"/>
      <c r="N6" s="829"/>
      <c r="O6" s="829"/>
      <c r="P6" s="830"/>
      <c r="Q6" s="805"/>
      <c r="R6" s="806"/>
      <c r="S6" s="806"/>
      <c r="T6" s="806"/>
      <c r="U6" s="807"/>
      <c r="V6" s="805"/>
      <c r="W6" s="806"/>
      <c r="X6" s="806"/>
      <c r="Y6" s="806"/>
      <c r="Z6" s="807"/>
      <c r="AA6" s="805"/>
      <c r="AB6" s="806"/>
      <c r="AC6" s="806"/>
      <c r="AD6" s="806"/>
      <c r="AE6" s="806"/>
      <c r="AF6" s="836"/>
      <c r="AG6" s="806"/>
      <c r="AH6" s="806"/>
      <c r="AI6" s="806"/>
      <c r="AJ6" s="815"/>
      <c r="AK6" s="806"/>
      <c r="AL6" s="806"/>
      <c r="AM6" s="806"/>
      <c r="AN6" s="806"/>
      <c r="AO6" s="807"/>
      <c r="AP6" s="805"/>
      <c r="AQ6" s="806"/>
      <c r="AR6" s="806"/>
      <c r="AS6" s="806"/>
      <c r="AT6" s="807"/>
      <c r="AU6" s="805"/>
      <c r="AV6" s="806"/>
      <c r="AW6" s="806"/>
      <c r="AX6" s="806"/>
      <c r="AY6" s="815"/>
      <c r="AZ6" s="253"/>
      <c r="BA6" s="253"/>
      <c r="BB6" s="253"/>
      <c r="BC6" s="253"/>
      <c r="BD6" s="253"/>
      <c r="BE6" s="254"/>
      <c r="BF6" s="254"/>
      <c r="BG6" s="254"/>
      <c r="BH6" s="254"/>
      <c r="BI6" s="254"/>
      <c r="BJ6" s="254"/>
      <c r="BK6" s="254"/>
      <c r="BL6" s="254"/>
      <c r="BM6" s="254"/>
      <c r="BN6" s="254"/>
      <c r="BO6" s="254"/>
      <c r="BP6" s="254"/>
      <c r="BQ6" s="828"/>
      <c r="BR6" s="829"/>
      <c r="BS6" s="829"/>
      <c r="BT6" s="829"/>
      <c r="BU6" s="829"/>
      <c r="BV6" s="829"/>
      <c r="BW6" s="829"/>
      <c r="BX6" s="829"/>
      <c r="BY6" s="829"/>
      <c r="BZ6" s="829"/>
      <c r="CA6" s="829"/>
      <c r="CB6" s="829"/>
      <c r="CC6" s="829"/>
      <c r="CD6" s="829"/>
      <c r="CE6" s="829"/>
      <c r="CF6" s="829"/>
      <c r="CG6" s="830"/>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15"/>
      <c r="EA6" s="255"/>
    </row>
    <row r="7" spans="1:131" s="256" customFormat="1" ht="26.25" customHeight="1" thickTop="1" x14ac:dyDescent="0.2">
      <c r="A7" s="259">
        <v>1</v>
      </c>
      <c r="B7" s="816" t="s">
        <v>390</v>
      </c>
      <c r="C7" s="817"/>
      <c r="D7" s="817"/>
      <c r="E7" s="817"/>
      <c r="F7" s="817"/>
      <c r="G7" s="817"/>
      <c r="H7" s="817"/>
      <c r="I7" s="817"/>
      <c r="J7" s="817"/>
      <c r="K7" s="817"/>
      <c r="L7" s="817"/>
      <c r="M7" s="817"/>
      <c r="N7" s="817"/>
      <c r="O7" s="817"/>
      <c r="P7" s="818"/>
      <c r="Q7" s="819">
        <v>44118</v>
      </c>
      <c r="R7" s="820"/>
      <c r="S7" s="820"/>
      <c r="T7" s="820"/>
      <c r="U7" s="820"/>
      <c r="V7" s="820">
        <v>41709</v>
      </c>
      <c r="W7" s="820"/>
      <c r="X7" s="820"/>
      <c r="Y7" s="820"/>
      <c r="Z7" s="820"/>
      <c r="AA7" s="820">
        <v>2409</v>
      </c>
      <c r="AB7" s="820"/>
      <c r="AC7" s="820"/>
      <c r="AD7" s="820"/>
      <c r="AE7" s="821"/>
      <c r="AF7" s="822">
        <v>1872</v>
      </c>
      <c r="AG7" s="823"/>
      <c r="AH7" s="823"/>
      <c r="AI7" s="823"/>
      <c r="AJ7" s="824"/>
      <c r="AK7" s="859">
        <v>691</v>
      </c>
      <c r="AL7" s="860"/>
      <c r="AM7" s="860"/>
      <c r="AN7" s="860"/>
      <c r="AO7" s="860"/>
      <c r="AP7" s="860">
        <v>21984</v>
      </c>
      <c r="AQ7" s="860"/>
      <c r="AR7" s="860"/>
      <c r="AS7" s="860"/>
      <c r="AT7" s="860"/>
      <c r="AU7" s="861"/>
      <c r="AV7" s="861"/>
      <c r="AW7" s="861"/>
      <c r="AX7" s="861"/>
      <c r="AY7" s="862"/>
      <c r="AZ7" s="253"/>
      <c r="BA7" s="253"/>
      <c r="BB7" s="253"/>
      <c r="BC7" s="253"/>
      <c r="BD7" s="253"/>
      <c r="BE7" s="254"/>
      <c r="BF7" s="254"/>
      <c r="BG7" s="254"/>
      <c r="BH7" s="254"/>
      <c r="BI7" s="254"/>
      <c r="BJ7" s="254"/>
      <c r="BK7" s="254"/>
      <c r="BL7" s="254"/>
      <c r="BM7" s="254"/>
      <c r="BN7" s="254"/>
      <c r="BO7" s="254"/>
      <c r="BP7" s="254"/>
      <c r="BQ7" s="260">
        <v>1</v>
      </c>
      <c r="BR7" s="261"/>
      <c r="BS7" s="863" t="s">
        <v>582</v>
      </c>
      <c r="BT7" s="864"/>
      <c r="BU7" s="864"/>
      <c r="BV7" s="864"/>
      <c r="BW7" s="864"/>
      <c r="BX7" s="864"/>
      <c r="BY7" s="864"/>
      <c r="BZ7" s="864"/>
      <c r="CA7" s="864"/>
      <c r="CB7" s="864"/>
      <c r="CC7" s="864"/>
      <c r="CD7" s="864"/>
      <c r="CE7" s="864"/>
      <c r="CF7" s="864"/>
      <c r="CG7" s="865"/>
      <c r="CH7" s="856">
        <v>50</v>
      </c>
      <c r="CI7" s="857"/>
      <c r="CJ7" s="857"/>
      <c r="CK7" s="857"/>
      <c r="CL7" s="858"/>
      <c r="CM7" s="856">
        <v>849</v>
      </c>
      <c r="CN7" s="857"/>
      <c r="CO7" s="857"/>
      <c r="CP7" s="857"/>
      <c r="CQ7" s="858"/>
      <c r="CR7" s="856">
        <v>37</v>
      </c>
      <c r="CS7" s="857"/>
      <c r="CT7" s="857"/>
      <c r="CU7" s="857"/>
      <c r="CV7" s="858"/>
      <c r="CW7" s="856" t="s">
        <v>576</v>
      </c>
      <c r="CX7" s="857"/>
      <c r="CY7" s="857"/>
      <c r="CZ7" s="857"/>
      <c r="DA7" s="858"/>
      <c r="DB7" s="856" t="s">
        <v>576</v>
      </c>
      <c r="DC7" s="857"/>
      <c r="DD7" s="857"/>
      <c r="DE7" s="857"/>
      <c r="DF7" s="858"/>
      <c r="DG7" s="856" t="s">
        <v>576</v>
      </c>
      <c r="DH7" s="857"/>
      <c r="DI7" s="857"/>
      <c r="DJ7" s="857"/>
      <c r="DK7" s="858"/>
      <c r="DL7" s="856" t="s">
        <v>576</v>
      </c>
      <c r="DM7" s="857"/>
      <c r="DN7" s="857"/>
      <c r="DO7" s="857"/>
      <c r="DP7" s="858"/>
      <c r="DQ7" s="856" t="s">
        <v>576</v>
      </c>
      <c r="DR7" s="857"/>
      <c r="DS7" s="857"/>
      <c r="DT7" s="857"/>
      <c r="DU7" s="858"/>
      <c r="DV7" s="837"/>
      <c r="DW7" s="838"/>
      <c r="DX7" s="838"/>
      <c r="DY7" s="838"/>
      <c r="DZ7" s="839"/>
      <c r="EA7" s="255"/>
    </row>
    <row r="8" spans="1:131" s="256" customFormat="1" ht="26.25" customHeight="1" x14ac:dyDescent="0.2">
      <c r="A8" s="262">
        <v>2</v>
      </c>
      <c r="B8" s="840" t="s">
        <v>391</v>
      </c>
      <c r="C8" s="841"/>
      <c r="D8" s="841"/>
      <c r="E8" s="841"/>
      <c r="F8" s="841"/>
      <c r="G8" s="841"/>
      <c r="H8" s="841"/>
      <c r="I8" s="841"/>
      <c r="J8" s="841"/>
      <c r="K8" s="841"/>
      <c r="L8" s="841"/>
      <c r="M8" s="841"/>
      <c r="N8" s="841"/>
      <c r="O8" s="841"/>
      <c r="P8" s="842"/>
      <c r="Q8" s="843">
        <v>2037</v>
      </c>
      <c r="R8" s="844"/>
      <c r="S8" s="844"/>
      <c r="T8" s="844"/>
      <c r="U8" s="844"/>
      <c r="V8" s="844">
        <v>1031</v>
      </c>
      <c r="W8" s="844"/>
      <c r="X8" s="844"/>
      <c r="Y8" s="844"/>
      <c r="Z8" s="844"/>
      <c r="AA8" s="844">
        <v>1007</v>
      </c>
      <c r="AB8" s="844"/>
      <c r="AC8" s="844"/>
      <c r="AD8" s="844"/>
      <c r="AE8" s="845"/>
      <c r="AF8" s="846">
        <v>205</v>
      </c>
      <c r="AG8" s="847"/>
      <c r="AH8" s="847"/>
      <c r="AI8" s="847"/>
      <c r="AJ8" s="848"/>
      <c r="AK8" s="849">
        <v>1540</v>
      </c>
      <c r="AL8" s="850"/>
      <c r="AM8" s="850"/>
      <c r="AN8" s="850"/>
      <c r="AO8" s="850"/>
      <c r="AP8" s="850">
        <v>3157</v>
      </c>
      <c r="AQ8" s="850"/>
      <c r="AR8" s="850"/>
      <c r="AS8" s="850"/>
      <c r="AT8" s="850"/>
      <c r="AU8" s="851"/>
      <c r="AV8" s="851"/>
      <c r="AW8" s="851"/>
      <c r="AX8" s="851"/>
      <c r="AY8" s="852"/>
      <c r="AZ8" s="253"/>
      <c r="BA8" s="253"/>
      <c r="BB8" s="253"/>
      <c r="BC8" s="253"/>
      <c r="BD8" s="253"/>
      <c r="BE8" s="254"/>
      <c r="BF8" s="254"/>
      <c r="BG8" s="254"/>
      <c r="BH8" s="254"/>
      <c r="BI8" s="254"/>
      <c r="BJ8" s="254"/>
      <c r="BK8" s="254"/>
      <c r="BL8" s="254"/>
      <c r="BM8" s="254"/>
      <c r="BN8" s="254"/>
      <c r="BO8" s="254"/>
      <c r="BP8" s="254"/>
      <c r="BQ8" s="263">
        <v>2</v>
      </c>
      <c r="BR8" s="264"/>
      <c r="BS8" s="853" t="s">
        <v>583</v>
      </c>
      <c r="BT8" s="854"/>
      <c r="BU8" s="854"/>
      <c r="BV8" s="854"/>
      <c r="BW8" s="854"/>
      <c r="BX8" s="854"/>
      <c r="BY8" s="854"/>
      <c r="BZ8" s="854"/>
      <c r="CA8" s="854"/>
      <c r="CB8" s="854"/>
      <c r="CC8" s="854"/>
      <c r="CD8" s="854"/>
      <c r="CE8" s="854"/>
      <c r="CF8" s="854"/>
      <c r="CG8" s="855"/>
      <c r="CH8" s="866">
        <v>13</v>
      </c>
      <c r="CI8" s="867"/>
      <c r="CJ8" s="867"/>
      <c r="CK8" s="867"/>
      <c r="CL8" s="868"/>
      <c r="CM8" s="866">
        <v>277</v>
      </c>
      <c r="CN8" s="867"/>
      <c r="CO8" s="867"/>
      <c r="CP8" s="867"/>
      <c r="CQ8" s="868"/>
      <c r="CR8" s="866">
        <v>90</v>
      </c>
      <c r="CS8" s="867"/>
      <c r="CT8" s="867"/>
      <c r="CU8" s="867"/>
      <c r="CV8" s="868"/>
      <c r="CW8" s="866" t="s">
        <v>576</v>
      </c>
      <c r="CX8" s="867"/>
      <c r="CY8" s="867"/>
      <c r="CZ8" s="867"/>
      <c r="DA8" s="868"/>
      <c r="DB8" s="866" t="s">
        <v>576</v>
      </c>
      <c r="DC8" s="867"/>
      <c r="DD8" s="867"/>
      <c r="DE8" s="867"/>
      <c r="DF8" s="868"/>
      <c r="DG8" s="866" t="s">
        <v>576</v>
      </c>
      <c r="DH8" s="867"/>
      <c r="DI8" s="867"/>
      <c r="DJ8" s="867"/>
      <c r="DK8" s="868"/>
      <c r="DL8" s="866" t="s">
        <v>576</v>
      </c>
      <c r="DM8" s="867"/>
      <c r="DN8" s="867"/>
      <c r="DO8" s="867"/>
      <c r="DP8" s="868"/>
      <c r="DQ8" s="866" t="s">
        <v>576</v>
      </c>
      <c r="DR8" s="867"/>
      <c r="DS8" s="867"/>
      <c r="DT8" s="867"/>
      <c r="DU8" s="868"/>
      <c r="DV8" s="869"/>
      <c r="DW8" s="870"/>
      <c r="DX8" s="870"/>
      <c r="DY8" s="870"/>
      <c r="DZ8" s="871"/>
      <c r="EA8" s="255"/>
    </row>
    <row r="9" spans="1:131" s="256" customFormat="1" ht="26.25" customHeight="1" x14ac:dyDescent="0.2">
      <c r="A9" s="262">
        <v>3</v>
      </c>
      <c r="B9" s="840" t="s">
        <v>392</v>
      </c>
      <c r="C9" s="841"/>
      <c r="D9" s="841"/>
      <c r="E9" s="841"/>
      <c r="F9" s="841"/>
      <c r="G9" s="841"/>
      <c r="H9" s="841"/>
      <c r="I9" s="841"/>
      <c r="J9" s="841"/>
      <c r="K9" s="841"/>
      <c r="L9" s="841"/>
      <c r="M9" s="841"/>
      <c r="N9" s="841"/>
      <c r="O9" s="841"/>
      <c r="P9" s="842"/>
      <c r="Q9" s="843">
        <v>587</v>
      </c>
      <c r="R9" s="844"/>
      <c r="S9" s="844"/>
      <c r="T9" s="844"/>
      <c r="U9" s="844"/>
      <c r="V9" s="844">
        <v>32</v>
      </c>
      <c r="W9" s="844"/>
      <c r="X9" s="844"/>
      <c r="Y9" s="844"/>
      <c r="Z9" s="844"/>
      <c r="AA9" s="844">
        <v>556</v>
      </c>
      <c r="AB9" s="844"/>
      <c r="AC9" s="844"/>
      <c r="AD9" s="844"/>
      <c r="AE9" s="845"/>
      <c r="AF9" s="846">
        <v>556</v>
      </c>
      <c r="AG9" s="847"/>
      <c r="AH9" s="847"/>
      <c r="AI9" s="847"/>
      <c r="AJ9" s="848"/>
      <c r="AK9" s="849" t="s">
        <v>576</v>
      </c>
      <c r="AL9" s="850"/>
      <c r="AM9" s="850"/>
      <c r="AN9" s="850"/>
      <c r="AO9" s="850"/>
      <c r="AP9" s="850" t="s">
        <v>576</v>
      </c>
      <c r="AQ9" s="850"/>
      <c r="AR9" s="850"/>
      <c r="AS9" s="850"/>
      <c r="AT9" s="850"/>
      <c r="AU9" s="851"/>
      <c r="AV9" s="851"/>
      <c r="AW9" s="851"/>
      <c r="AX9" s="851"/>
      <c r="AY9" s="852"/>
      <c r="AZ9" s="253"/>
      <c r="BA9" s="253"/>
      <c r="BB9" s="253"/>
      <c r="BC9" s="253"/>
      <c r="BD9" s="253"/>
      <c r="BE9" s="254"/>
      <c r="BF9" s="254"/>
      <c r="BG9" s="254"/>
      <c r="BH9" s="254"/>
      <c r="BI9" s="254"/>
      <c r="BJ9" s="254"/>
      <c r="BK9" s="254"/>
      <c r="BL9" s="254"/>
      <c r="BM9" s="254"/>
      <c r="BN9" s="254"/>
      <c r="BO9" s="254"/>
      <c r="BP9" s="254"/>
      <c r="BQ9" s="263">
        <v>3</v>
      </c>
      <c r="BR9" s="264"/>
      <c r="BS9" s="853" t="s">
        <v>584</v>
      </c>
      <c r="BT9" s="854"/>
      <c r="BU9" s="854"/>
      <c r="BV9" s="854"/>
      <c r="BW9" s="854"/>
      <c r="BX9" s="854"/>
      <c r="BY9" s="854"/>
      <c r="BZ9" s="854"/>
      <c r="CA9" s="854"/>
      <c r="CB9" s="854"/>
      <c r="CC9" s="854"/>
      <c r="CD9" s="854"/>
      <c r="CE9" s="854"/>
      <c r="CF9" s="854"/>
      <c r="CG9" s="855"/>
      <c r="CH9" s="866" t="s">
        <v>585</v>
      </c>
      <c r="CI9" s="867"/>
      <c r="CJ9" s="867"/>
      <c r="CK9" s="867"/>
      <c r="CL9" s="868"/>
      <c r="CM9" s="866">
        <v>33</v>
      </c>
      <c r="CN9" s="867"/>
      <c r="CO9" s="867"/>
      <c r="CP9" s="867"/>
      <c r="CQ9" s="868"/>
      <c r="CR9" s="866">
        <v>12</v>
      </c>
      <c r="CS9" s="867"/>
      <c r="CT9" s="867"/>
      <c r="CU9" s="867"/>
      <c r="CV9" s="868"/>
      <c r="CW9" s="866" t="s">
        <v>576</v>
      </c>
      <c r="CX9" s="867"/>
      <c r="CY9" s="867"/>
      <c r="CZ9" s="867"/>
      <c r="DA9" s="868"/>
      <c r="DB9" s="866" t="s">
        <v>576</v>
      </c>
      <c r="DC9" s="867"/>
      <c r="DD9" s="867"/>
      <c r="DE9" s="867"/>
      <c r="DF9" s="868"/>
      <c r="DG9" s="866" t="s">
        <v>576</v>
      </c>
      <c r="DH9" s="867"/>
      <c r="DI9" s="867"/>
      <c r="DJ9" s="867"/>
      <c r="DK9" s="868"/>
      <c r="DL9" s="866" t="s">
        <v>576</v>
      </c>
      <c r="DM9" s="867"/>
      <c r="DN9" s="867"/>
      <c r="DO9" s="867"/>
      <c r="DP9" s="868"/>
      <c r="DQ9" s="866" t="s">
        <v>576</v>
      </c>
      <c r="DR9" s="867"/>
      <c r="DS9" s="867"/>
      <c r="DT9" s="867"/>
      <c r="DU9" s="868"/>
      <c r="DV9" s="869"/>
      <c r="DW9" s="870"/>
      <c r="DX9" s="870"/>
      <c r="DY9" s="870"/>
      <c r="DZ9" s="871"/>
      <c r="EA9" s="255"/>
    </row>
    <row r="10" spans="1:131" s="256" customFormat="1" ht="26.25" customHeight="1" x14ac:dyDescent="0.2">
      <c r="A10" s="262">
        <v>4</v>
      </c>
      <c r="B10" s="840"/>
      <c r="C10" s="841"/>
      <c r="D10" s="841"/>
      <c r="E10" s="841"/>
      <c r="F10" s="841"/>
      <c r="G10" s="841"/>
      <c r="H10" s="841"/>
      <c r="I10" s="841"/>
      <c r="J10" s="841"/>
      <c r="K10" s="841"/>
      <c r="L10" s="841"/>
      <c r="M10" s="841"/>
      <c r="N10" s="841"/>
      <c r="O10" s="841"/>
      <c r="P10" s="842"/>
      <c r="Q10" s="843"/>
      <c r="R10" s="844"/>
      <c r="S10" s="844"/>
      <c r="T10" s="844"/>
      <c r="U10" s="844"/>
      <c r="V10" s="844"/>
      <c r="W10" s="844"/>
      <c r="X10" s="844"/>
      <c r="Y10" s="844"/>
      <c r="Z10" s="844"/>
      <c r="AA10" s="844"/>
      <c r="AB10" s="844"/>
      <c r="AC10" s="844"/>
      <c r="AD10" s="844"/>
      <c r="AE10" s="845"/>
      <c r="AF10" s="846"/>
      <c r="AG10" s="847"/>
      <c r="AH10" s="847"/>
      <c r="AI10" s="847"/>
      <c r="AJ10" s="848"/>
      <c r="AK10" s="849"/>
      <c r="AL10" s="850"/>
      <c r="AM10" s="850"/>
      <c r="AN10" s="850"/>
      <c r="AO10" s="850"/>
      <c r="AP10" s="850"/>
      <c r="AQ10" s="850"/>
      <c r="AR10" s="850"/>
      <c r="AS10" s="850"/>
      <c r="AT10" s="850"/>
      <c r="AU10" s="851"/>
      <c r="AV10" s="851"/>
      <c r="AW10" s="851"/>
      <c r="AX10" s="851"/>
      <c r="AY10" s="852"/>
      <c r="AZ10" s="253"/>
      <c r="BA10" s="253"/>
      <c r="BB10" s="253"/>
      <c r="BC10" s="253"/>
      <c r="BD10" s="253"/>
      <c r="BE10" s="254"/>
      <c r="BF10" s="254"/>
      <c r="BG10" s="254"/>
      <c r="BH10" s="254"/>
      <c r="BI10" s="254"/>
      <c r="BJ10" s="254"/>
      <c r="BK10" s="254"/>
      <c r="BL10" s="254"/>
      <c r="BM10" s="254"/>
      <c r="BN10" s="254"/>
      <c r="BO10" s="254"/>
      <c r="BP10" s="254"/>
      <c r="BQ10" s="263">
        <v>4</v>
      </c>
      <c r="BR10" s="264"/>
      <c r="BS10" s="853"/>
      <c r="BT10" s="854"/>
      <c r="BU10" s="854"/>
      <c r="BV10" s="854"/>
      <c r="BW10" s="854"/>
      <c r="BX10" s="854"/>
      <c r="BY10" s="854"/>
      <c r="BZ10" s="854"/>
      <c r="CA10" s="854"/>
      <c r="CB10" s="854"/>
      <c r="CC10" s="854"/>
      <c r="CD10" s="854"/>
      <c r="CE10" s="854"/>
      <c r="CF10" s="854"/>
      <c r="CG10" s="855"/>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5"/>
    </row>
    <row r="11" spans="1:131" s="256" customFormat="1" ht="26.25" customHeight="1" x14ac:dyDescent="0.2">
      <c r="A11" s="262">
        <v>5</v>
      </c>
      <c r="B11" s="840"/>
      <c r="C11" s="841"/>
      <c r="D11" s="841"/>
      <c r="E11" s="841"/>
      <c r="F11" s="841"/>
      <c r="G11" s="841"/>
      <c r="H11" s="841"/>
      <c r="I11" s="841"/>
      <c r="J11" s="841"/>
      <c r="K11" s="841"/>
      <c r="L11" s="841"/>
      <c r="M11" s="841"/>
      <c r="N11" s="841"/>
      <c r="O11" s="841"/>
      <c r="P11" s="842"/>
      <c r="Q11" s="843"/>
      <c r="R11" s="844"/>
      <c r="S11" s="844"/>
      <c r="T11" s="844"/>
      <c r="U11" s="844"/>
      <c r="V11" s="844"/>
      <c r="W11" s="844"/>
      <c r="X11" s="844"/>
      <c r="Y11" s="844"/>
      <c r="Z11" s="844"/>
      <c r="AA11" s="844"/>
      <c r="AB11" s="844"/>
      <c r="AC11" s="844"/>
      <c r="AD11" s="844"/>
      <c r="AE11" s="845"/>
      <c r="AF11" s="846"/>
      <c r="AG11" s="847"/>
      <c r="AH11" s="847"/>
      <c r="AI11" s="847"/>
      <c r="AJ11" s="848"/>
      <c r="AK11" s="849"/>
      <c r="AL11" s="850"/>
      <c r="AM11" s="850"/>
      <c r="AN11" s="850"/>
      <c r="AO11" s="850"/>
      <c r="AP11" s="850"/>
      <c r="AQ11" s="850"/>
      <c r="AR11" s="850"/>
      <c r="AS11" s="850"/>
      <c r="AT11" s="850"/>
      <c r="AU11" s="851"/>
      <c r="AV11" s="851"/>
      <c r="AW11" s="851"/>
      <c r="AX11" s="851"/>
      <c r="AY11" s="852"/>
      <c r="AZ11" s="253"/>
      <c r="BA11" s="253"/>
      <c r="BB11" s="253"/>
      <c r="BC11" s="253"/>
      <c r="BD11" s="253"/>
      <c r="BE11" s="254"/>
      <c r="BF11" s="254"/>
      <c r="BG11" s="254"/>
      <c r="BH11" s="254"/>
      <c r="BI11" s="254"/>
      <c r="BJ11" s="254"/>
      <c r="BK11" s="254"/>
      <c r="BL11" s="254"/>
      <c r="BM11" s="254"/>
      <c r="BN11" s="254"/>
      <c r="BO11" s="254"/>
      <c r="BP11" s="254"/>
      <c r="BQ11" s="263">
        <v>5</v>
      </c>
      <c r="BR11" s="264"/>
      <c r="BS11" s="853"/>
      <c r="BT11" s="854"/>
      <c r="BU11" s="854"/>
      <c r="BV11" s="854"/>
      <c r="BW11" s="854"/>
      <c r="BX11" s="854"/>
      <c r="BY11" s="854"/>
      <c r="BZ11" s="854"/>
      <c r="CA11" s="854"/>
      <c r="CB11" s="854"/>
      <c r="CC11" s="854"/>
      <c r="CD11" s="854"/>
      <c r="CE11" s="854"/>
      <c r="CF11" s="854"/>
      <c r="CG11" s="855"/>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5"/>
    </row>
    <row r="12" spans="1:131" s="256" customFormat="1" ht="26.25" customHeight="1" x14ac:dyDescent="0.2">
      <c r="A12" s="262">
        <v>6</v>
      </c>
      <c r="B12" s="840"/>
      <c r="C12" s="841"/>
      <c r="D12" s="841"/>
      <c r="E12" s="841"/>
      <c r="F12" s="841"/>
      <c r="G12" s="841"/>
      <c r="H12" s="841"/>
      <c r="I12" s="841"/>
      <c r="J12" s="841"/>
      <c r="K12" s="841"/>
      <c r="L12" s="841"/>
      <c r="M12" s="841"/>
      <c r="N12" s="841"/>
      <c r="O12" s="841"/>
      <c r="P12" s="842"/>
      <c r="Q12" s="843"/>
      <c r="R12" s="844"/>
      <c r="S12" s="844"/>
      <c r="T12" s="844"/>
      <c r="U12" s="844"/>
      <c r="V12" s="844"/>
      <c r="W12" s="844"/>
      <c r="X12" s="844"/>
      <c r="Y12" s="844"/>
      <c r="Z12" s="844"/>
      <c r="AA12" s="844"/>
      <c r="AB12" s="844"/>
      <c r="AC12" s="844"/>
      <c r="AD12" s="844"/>
      <c r="AE12" s="845"/>
      <c r="AF12" s="846"/>
      <c r="AG12" s="847"/>
      <c r="AH12" s="847"/>
      <c r="AI12" s="847"/>
      <c r="AJ12" s="848"/>
      <c r="AK12" s="849"/>
      <c r="AL12" s="850"/>
      <c r="AM12" s="850"/>
      <c r="AN12" s="850"/>
      <c r="AO12" s="850"/>
      <c r="AP12" s="850"/>
      <c r="AQ12" s="850"/>
      <c r="AR12" s="850"/>
      <c r="AS12" s="850"/>
      <c r="AT12" s="850"/>
      <c r="AU12" s="851"/>
      <c r="AV12" s="851"/>
      <c r="AW12" s="851"/>
      <c r="AX12" s="851"/>
      <c r="AY12" s="852"/>
      <c r="AZ12" s="253"/>
      <c r="BA12" s="253"/>
      <c r="BB12" s="253"/>
      <c r="BC12" s="253"/>
      <c r="BD12" s="253"/>
      <c r="BE12" s="254"/>
      <c r="BF12" s="254"/>
      <c r="BG12" s="254"/>
      <c r="BH12" s="254"/>
      <c r="BI12" s="254"/>
      <c r="BJ12" s="254"/>
      <c r="BK12" s="254"/>
      <c r="BL12" s="254"/>
      <c r="BM12" s="254"/>
      <c r="BN12" s="254"/>
      <c r="BO12" s="254"/>
      <c r="BP12" s="254"/>
      <c r="BQ12" s="263">
        <v>6</v>
      </c>
      <c r="BR12" s="264"/>
      <c r="BS12" s="853"/>
      <c r="BT12" s="854"/>
      <c r="BU12" s="854"/>
      <c r="BV12" s="854"/>
      <c r="BW12" s="854"/>
      <c r="BX12" s="854"/>
      <c r="BY12" s="854"/>
      <c r="BZ12" s="854"/>
      <c r="CA12" s="854"/>
      <c r="CB12" s="854"/>
      <c r="CC12" s="854"/>
      <c r="CD12" s="854"/>
      <c r="CE12" s="854"/>
      <c r="CF12" s="854"/>
      <c r="CG12" s="855"/>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5"/>
    </row>
    <row r="13" spans="1:131" s="256" customFormat="1" ht="26.25" customHeight="1" x14ac:dyDescent="0.2">
      <c r="A13" s="262">
        <v>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3"/>
      <c r="BA13" s="253"/>
      <c r="BB13" s="253"/>
      <c r="BC13" s="253"/>
      <c r="BD13" s="253"/>
      <c r="BE13" s="254"/>
      <c r="BF13" s="254"/>
      <c r="BG13" s="254"/>
      <c r="BH13" s="254"/>
      <c r="BI13" s="254"/>
      <c r="BJ13" s="254"/>
      <c r="BK13" s="254"/>
      <c r="BL13" s="254"/>
      <c r="BM13" s="254"/>
      <c r="BN13" s="254"/>
      <c r="BO13" s="254"/>
      <c r="BP13" s="254"/>
      <c r="BQ13" s="263">
        <v>7</v>
      </c>
      <c r="BR13" s="264"/>
      <c r="BS13" s="853"/>
      <c r="BT13" s="854"/>
      <c r="BU13" s="854"/>
      <c r="BV13" s="854"/>
      <c r="BW13" s="854"/>
      <c r="BX13" s="854"/>
      <c r="BY13" s="854"/>
      <c r="BZ13" s="854"/>
      <c r="CA13" s="854"/>
      <c r="CB13" s="854"/>
      <c r="CC13" s="854"/>
      <c r="CD13" s="854"/>
      <c r="CE13" s="854"/>
      <c r="CF13" s="854"/>
      <c r="CG13" s="855"/>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5"/>
    </row>
    <row r="14" spans="1:131" s="256" customFormat="1" ht="26.25" customHeight="1" x14ac:dyDescent="0.2">
      <c r="A14" s="262">
        <v>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3"/>
      <c r="BA14" s="253"/>
      <c r="BB14" s="253"/>
      <c r="BC14" s="253"/>
      <c r="BD14" s="253"/>
      <c r="BE14" s="254"/>
      <c r="BF14" s="254"/>
      <c r="BG14" s="254"/>
      <c r="BH14" s="254"/>
      <c r="BI14" s="254"/>
      <c r="BJ14" s="254"/>
      <c r="BK14" s="254"/>
      <c r="BL14" s="254"/>
      <c r="BM14" s="254"/>
      <c r="BN14" s="254"/>
      <c r="BO14" s="254"/>
      <c r="BP14" s="254"/>
      <c r="BQ14" s="263">
        <v>8</v>
      </c>
      <c r="BR14" s="264"/>
      <c r="BS14" s="853"/>
      <c r="BT14" s="854"/>
      <c r="BU14" s="854"/>
      <c r="BV14" s="854"/>
      <c r="BW14" s="854"/>
      <c r="BX14" s="854"/>
      <c r="BY14" s="854"/>
      <c r="BZ14" s="854"/>
      <c r="CA14" s="854"/>
      <c r="CB14" s="854"/>
      <c r="CC14" s="854"/>
      <c r="CD14" s="854"/>
      <c r="CE14" s="854"/>
      <c r="CF14" s="854"/>
      <c r="CG14" s="855"/>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5"/>
    </row>
    <row r="15" spans="1:131" s="256" customFormat="1" ht="26.25" customHeight="1" x14ac:dyDescent="0.2">
      <c r="A15" s="262">
        <v>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3"/>
      <c r="BA15" s="253"/>
      <c r="BB15" s="253"/>
      <c r="BC15" s="253"/>
      <c r="BD15" s="253"/>
      <c r="BE15" s="254"/>
      <c r="BF15" s="254"/>
      <c r="BG15" s="254"/>
      <c r="BH15" s="254"/>
      <c r="BI15" s="254"/>
      <c r="BJ15" s="254"/>
      <c r="BK15" s="254"/>
      <c r="BL15" s="254"/>
      <c r="BM15" s="254"/>
      <c r="BN15" s="254"/>
      <c r="BO15" s="254"/>
      <c r="BP15" s="254"/>
      <c r="BQ15" s="263">
        <v>9</v>
      </c>
      <c r="BR15" s="264"/>
      <c r="BS15" s="853"/>
      <c r="BT15" s="854"/>
      <c r="BU15" s="854"/>
      <c r="BV15" s="854"/>
      <c r="BW15" s="854"/>
      <c r="BX15" s="854"/>
      <c r="BY15" s="854"/>
      <c r="BZ15" s="854"/>
      <c r="CA15" s="854"/>
      <c r="CB15" s="854"/>
      <c r="CC15" s="854"/>
      <c r="CD15" s="854"/>
      <c r="CE15" s="854"/>
      <c r="CF15" s="854"/>
      <c r="CG15" s="855"/>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x14ac:dyDescent="0.2">
      <c r="A16" s="262">
        <v>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3"/>
      <c r="BA16" s="253"/>
      <c r="BB16" s="253"/>
      <c r="BC16" s="253"/>
      <c r="BD16" s="253"/>
      <c r="BE16" s="254"/>
      <c r="BF16" s="254"/>
      <c r="BG16" s="254"/>
      <c r="BH16" s="254"/>
      <c r="BI16" s="254"/>
      <c r="BJ16" s="254"/>
      <c r="BK16" s="254"/>
      <c r="BL16" s="254"/>
      <c r="BM16" s="254"/>
      <c r="BN16" s="254"/>
      <c r="BO16" s="254"/>
      <c r="BP16" s="254"/>
      <c r="BQ16" s="263">
        <v>10</v>
      </c>
      <c r="BR16" s="264"/>
      <c r="BS16" s="853"/>
      <c r="BT16" s="854"/>
      <c r="BU16" s="854"/>
      <c r="BV16" s="854"/>
      <c r="BW16" s="854"/>
      <c r="BX16" s="854"/>
      <c r="BY16" s="854"/>
      <c r="BZ16" s="854"/>
      <c r="CA16" s="854"/>
      <c r="CB16" s="854"/>
      <c r="CC16" s="854"/>
      <c r="CD16" s="854"/>
      <c r="CE16" s="854"/>
      <c r="CF16" s="854"/>
      <c r="CG16" s="855"/>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x14ac:dyDescent="0.2">
      <c r="A17" s="262">
        <v>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3"/>
      <c r="BA17" s="253"/>
      <c r="BB17" s="253"/>
      <c r="BC17" s="253"/>
      <c r="BD17" s="253"/>
      <c r="BE17" s="254"/>
      <c r="BF17" s="254"/>
      <c r="BG17" s="254"/>
      <c r="BH17" s="254"/>
      <c r="BI17" s="254"/>
      <c r="BJ17" s="254"/>
      <c r="BK17" s="254"/>
      <c r="BL17" s="254"/>
      <c r="BM17" s="254"/>
      <c r="BN17" s="254"/>
      <c r="BO17" s="254"/>
      <c r="BP17" s="254"/>
      <c r="BQ17" s="263">
        <v>11</v>
      </c>
      <c r="BR17" s="264"/>
      <c r="BS17" s="853"/>
      <c r="BT17" s="854"/>
      <c r="BU17" s="854"/>
      <c r="BV17" s="854"/>
      <c r="BW17" s="854"/>
      <c r="BX17" s="854"/>
      <c r="BY17" s="854"/>
      <c r="BZ17" s="854"/>
      <c r="CA17" s="854"/>
      <c r="CB17" s="854"/>
      <c r="CC17" s="854"/>
      <c r="CD17" s="854"/>
      <c r="CE17" s="854"/>
      <c r="CF17" s="854"/>
      <c r="CG17" s="855"/>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x14ac:dyDescent="0.2">
      <c r="A18" s="262">
        <v>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3"/>
      <c r="BA18" s="253"/>
      <c r="BB18" s="253"/>
      <c r="BC18" s="253"/>
      <c r="BD18" s="253"/>
      <c r="BE18" s="254"/>
      <c r="BF18" s="254"/>
      <c r="BG18" s="254"/>
      <c r="BH18" s="254"/>
      <c r="BI18" s="254"/>
      <c r="BJ18" s="254"/>
      <c r="BK18" s="254"/>
      <c r="BL18" s="254"/>
      <c r="BM18" s="254"/>
      <c r="BN18" s="254"/>
      <c r="BO18" s="254"/>
      <c r="BP18" s="254"/>
      <c r="BQ18" s="263">
        <v>12</v>
      </c>
      <c r="BR18" s="264"/>
      <c r="BS18" s="853"/>
      <c r="BT18" s="854"/>
      <c r="BU18" s="854"/>
      <c r="BV18" s="854"/>
      <c r="BW18" s="854"/>
      <c r="BX18" s="854"/>
      <c r="BY18" s="854"/>
      <c r="BZ18" s="854"/>
      <c r="CA18" s="854"/>
      <c r="CB18" s="854"/>
      <c r="CC18" s="854"/>
      <c r="CD18" s="854"/>
      <c r="CE18" s="854"/>
      <c r="CF18" s="854"/>
      <c r="CG18" s="855"/>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x14ac:dyDescent="0.2">
      <c r="A19" s="262">
        <v>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3"/>
      <c r="BA19" s="253"/>
      <c r="BB19" s="253"/>
      <c r="BC19" s="253"/>
      <c r="BD19" s="253"/>
      <c r="BE19" s="254"/>
      <c r="BF19" s="254"/>
      <c r="BG19" s="254"/>
      <c r="BH19" s="254"/>
      <c r="BI19" s="254"/>
      <c r="BJ19" s="254"/>
      <c r="BK19" s="254"/>
      <c r="BL19" s="254"/>
      <c r="BM19" s="254"/>
      <c r="BN19" s="254"/>
      <c r="BO19" s="254"/>
      <c r="BP19" s="254"/>
      <c r="BQ19" s="263">
        <v>13</v>
      </c>
      <c r="BR19" s="264"/>
      <c r="BS19" s="853"/>
      <c r="BT19" s="854"/>
      <c r="BU19" s="854"/>
      <c r="BV19" s="854"/>
      <c r="BW19" s="854"/>
      <c r="BX19" s="854"/>
      <c r="BY19" s="854"/>
      <c r="BZ19" s="854"/>
      <c r="CA19" s="854"/>
      <c r="CB19" s="854"/>
      <c r="CC19" s="854"/>
      <c r="CD19" s="854"/>
      <c r="CE19" s="854"/>
      <c r="CF19" s="854"/>
      <c r="CG19" s="855"/>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x14ac:dyDescent="0.2">
      <c r="A20" s="262">
        <v>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3"/>
      <c r="BA20" s="253"/>
      <c r="BB20" s="253"/>
      <c r="BC20" s="253"/>
      <c r="BD20" s="253"/>
      <c r="BE20" s="254"/>
      <c r="BF20" s="254"/>
      <c r="BG20" s="254"/>
      <c r="BH20" s="254"/>
      <c r="BI20" s="254"/>
      <c r="BJ20" s="254"/>
      <c r="BK20" s="254"/>
      <c r="BL20" s="254"/>
      <c r="BM20" s="254"/>
      <c r="BN20" s="254"/>
      <c r="BO20" s="254"/>
      <c r="BP20" s="254"/>
      <c r="BQ20" s="263">
        <v>14</v>
      </c>
      <c r="BR20" s="264"/>
      <c r="BS20" s="853"/>
      <c r="BT20" s="854"/>
      <c r="BU20" s="854"/>
      <c r="BV20" s="854"/>
      <c r="BW20" s="854"/>
      <c r="BX20" s="854"/>
      <c r="BY20" s="854"/>
      <c r="BZ20" s="854"/>
      <c r="CA20" s="854"/>
      <c r="CB20" s="854"/>
      <c r="CC20" s="854"/>
      <c r="CD20" s="854"/>
      <c r="CE20" s="854"/>
      <c r="CF20" s="854"/>
      <c r="CG20" s="855"/>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x14ac:dyDescent="0.25">
      <c r="A21" s="262">
        <v>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3"/>
      <c r="BA21" s="253"/>
      <c r="BB21" s="253"/>
      <c r="BC21" s="253"/>
      <c r="BD21" s="253"/>
      <c r="BE21" s="254"/>
      <c r="BF21" s="254"/>
      <c r="BG21" s="254"/>
      <c r="BH21" s="254"/>
      <c r="BI21" s="254"/>
      <c r="BJ21" s="254"/>
      <c r="BK21" s="254"/>
      <c r="BL21" s="254"/>
      <c r="BM21" s="254"/>
      <c r="BN21" s="254"/>
      <c r="BO21" s="254"/>
      <c r="BP21" s="254"/>
      <c r="BQ21" s="263">
        <v>15</v>
      </c>
      <c r="BR21" s="264"/>
      <c r="BS21" s="853"/>
      <c r="BT21" s="854"/>
      <c r="BU21" s="854"/>
      <c r="BV21" s="854"/>
      <c r="BW21" s="854"/>
      <c r="BX21" s="854"/>
      <c r="BY21" s="854"/>
      <c r="BZ21" s="854"/>
      <c r="CA21" s="854"/>
      <c r="CB21" s="854"/>
      <c r="CC21" s="854"/>
      <c r="CD21" s="854"/>
      <c r="CE21" s="854"/>
      <c r="CF21" s="854"/>
      <c r="CG21" s="855"/>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x14ac:dyDescent="0.2">
      <c r="A22" s="262">
        <v>16</v>
      </c>
      <c r="B22" s="840"/>
      <c r="C22" s="841"/>
      <c r="D22" s="841"/>
      <c r="E22" s="841"/>
      <c r="F22" s="841"/>
      <c r="G22" s="841"/>
      <c r="H22" s="841"/>
      <c r="I22" s="841"/>
      <c r="J22" s="841"/>
      <c r="K22" s="841"/>
      <c r="L22" s="841"/>
      <c r="M22" s="841"/>
      <c r="N22" s="841"/>
      <c r="O22" s="841"/>
      <c r="P22" s="842"/>
      <c r="Q22" s="872"/>
      <c r="R22" s="873"/>
      <c r="S22" s="873"/>
      <c r="T22" s="873"/>
      <c r="U22" s="873"/>
      <c r="V22" s="873"/>
      <c r="W22" s="873"/>
      <c r="X22" s="873"/>
      <c r="Y22" s="873"/>
      <c r="Z22" s="873"/>
      <c r="AA22" s="873"/>
      <c r="AB22" s="873"/>
      <c r="AC22" s="873"/>
      <c r="AD22" s="873"/>
      <c r="AE22" s="874"/>
      <c r="AF22" s="846"/>
      <c r="AG22" s="847"/>
      <c r="AH22" s="847"/>
      <c r="AI22" s="847"/>
      <c r="AJ22" s="848"/>
      <c r="AK22" s="890"/>
      <c r="AL22" s="891"/>
      <c r="AM22" s="891"/>
      <c r="AN22" s="891"/>
      <c r="AO22" s="891"/>
      <c r="AP22" s="891"/>
      <c r="AQ22" s="891"/>
      <c r="AR22" s="891"/>
      <c r="AS22" s="891"/>
      <c r="AT22" s="891"/>
      <c r="AU22" s="892"/>
      <c r="AV22" s="892"/>
      <c r="AW22" s="892"/>
      <c r="AX22" s="892"/>
      <c r="AY22" s="893"/>
      <c r="AZ22" s="894" t="s">
        <v>393</v>
      </c>
      <c r="BA22" s="894"/>
      <c r="BB22" s="894"/>
      <c r="BC22" s="894"/>
      <c r="BD22" s="895"/>
      <c r="BE22" s="254"/>
      <c r="BF22" s="254"/>
      <c r="BG22" s="254"/>
      <c r="BH22" s="254"/>
      <c r="BI22" s="254"/>
      <c r="BJ22" s="254"/>
      <c r="BK22" s="254"/>
      <c r="BL22" s="254"/>
      <c r="BM22" s="254"/>
      <c r="BN22" s="254"/>
      <c r="BO22" s="254"/>
      <c r="BP22" s="254"/>
      <c r="BQ22" s="263">
        <v>16</v>
      </c>
      <c r="BR22" s="264"/>
      <c r="BS22" s="853"/>
      <c r="BT22" s="854"/>
      <c r="BU22" s="854"/>
      <c r="BV22" s="854"/>
      <c r="BW22" s="854"/>
      <c r="BX22" s="854"/>
      <c r="BY22" s="854"/>
      <c r="BZ22" s="854"/>
      <c r="CA22" s="854"/>
      <c r="CB22" s="854"/>
      <c r="CC22" s="854"/>
      <c r="CD22" s="854"/>
      <c r="CE22" s="854"/>
      <c r="CF22" s="854"/>
      <c r="CG22" s="855"/>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x14ac:dyDescent="0.25">
      <c r="A23" s="265" t="s">
        <v>394</v>
      </c>
      <c r="B23" s="875" t="s">
        <v>395</v>
      </c>
      <c r="C23" s="876"/>
      <c r="D23" s="876"/>
      <c r="E23" s="876"/>
      <c r="F23" s="876"/>
      <c r="G23" s="876"/>
      <c r="H23" s="876"/>
      <c r="I23" s="876"/>
      <c r="J23" s="876"/>
      <c r="K23" s="876"/>
      <c r="L23" s="876"/>
      <c r="M23" s="876"/>
      <c r="N23" s="876"/>
      <c r="O23" s="876"/>
      <c r="P23" s="877"/>
      <c r="Q23" s="878">
        <v>46733</v>
      </c>
      <c r="R23" s="879"/>
      <c r="S23" s="879"/>
      <c r="T23" s="879"/>
      <c r="U23" s="879"/>
      <c r="V23" s="880">
        <v>42762</v>
      </c>
      <c r="W23" s="881"/>
      <c r="X23" s="881"/>
      <c r="Y23" s="881"/>
      <c r="Z23" s="882"/>
      <c r="AA23" s="880">
        <v>3971</v>
      </c>
      <c r="AB23" s="881"/>
      <c r="AC23" s="881"/>
      <c r="AD23" s="881"/>
      <c r="AE23" s="883"/>
      <c r="AF23" s="884">
        <v>2633</v>
      </c>
      <c r="AG23" s="879"/>
      <c r="AH23" s="879"/>
      <c r="AI23" s="879"/>
      <c r="AJ23" s="885"/>
      <c r="AK23" s="886"/>
      <c r="AL23" s="887"/>
      <c r="AM23" s="887"/>
      <c r="AN23" s="887"/>
      <c r="AO23" s="887"/>
      <c r="AP23" s="879">
        <f>SUM(AP7:AT9)</f>
        <v>25141</v>
      </c>
      <c r="AQ23" s="879"/>
      <c r="AR23" s="879"/>
      <c r="AS23" s="879"/>
      <c r="AT23" s="879"/>
      <c r="AU23" s="888"/>
      <c r="AV23" s="888"/>
      <c r="AW23" s="888"/>
      <c r="AX23" s="888"/>
      <c r="AY23" s="889"/>
      <c r="AZ23" s="897" t="s">
        <v>240</v>
      </c>
      <c r="BA23" s="881"/>
      <c r="BB23" s="881"/>
      <c r="BC23" s="881"/>
      <c r="BD23" s="883"/>
      <c r="BE23" s="254"/>
      <c r="BF23" s="254"/>
      <c r="BG23" s="254"/>
      <c r="BH23" s="254"/>
      <c r="BI23" s="254"/>
      <c r="BJ23" s="254"/>
      <c r="BK23" s="254"/>
      <c r="BL23" s="254"/>
      <c r="BM23" s="254"/>
      <c r="BN23" s="254"/>
      <c r="BO23" s="254"/>
      <c r="BP23" s="254"/>
      <c r="BQ23" s="263">
        <v>17</v>
      </c>
      <c r="BR23" s="264"/>
      <c r="BS23" s="853"/>
      <c r="BT23" s="854"/>
      <c r="BU23" s="854"/>
      <c r="BV23" s="854"/>
      <c r="BW23" s="854"/>
      <c r="BX23" s="854"/>
      <c r="BY23" s="854"/>
      <c r="BZ23" s="854"/>
      <c r="CA23" s="854"/>
      <c r="CB23" s="854"/>
      <c r="CC23" s="854"/>
      <c r="CD23" s="854"/>
      <c r="CE23" s="854"/>
      <c r="CF23" s="854"/>
      <c r="CG23" s="855"/>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x14ac:dyDescent="0.2">
      <c r="A24" s="896" t="s">
        <v>396</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3"/>
      <c r="BA24" s="253"/>
      <c r="BB24" s="253"/>
      <c r="BC24" s="253"/>
      <c r="BD24" s="253"/>
      <c r="BE24" s="254"/>
      <c r="BF24" s="254"/>
      <c r="BG24" s="254"/>
      <c r="BH24" s="254"/>
      <c r="BI24" s="254"/>
      <c r="BJ24" s="254"/>
      <c r="BK24" s="254"/>
      <c r="BL24" s="254"/>
      <c r="BM24" s="254"/>
      <c r="BN24" s="254"/>
      <c r="BO24" s="254"/>
      <c r="BP24" s="254"/>
      <c r="BQ24" s="263">
        <v>18</v>
      </c>
      <c r="BR24" s="264"/>
      <c r="BS24" s="853"/>
      <c r="BT24" s="854"/>
      <c r="BU24" s="854"/>
      <c r="BV24" s="854"/>
      <c r="BW24" s="854"/>
      <c r="BX24" s="854"/>
      <c r="BY24" s="854"/>
      <c r="BZ24" s="854"/>
      <c r="CA24" s="854"/>
      <c r="CB24" s="854"/>
      <c r="CC24" s="854"/>
      <c r="CD24" s="854"/>
      <c r="CE24" s="854"/>
      <c r="CF24" s="854"/>
      <c r="CG24" s="855"/>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x14ac:dyDescent="0.25">
      <c r="A25" s="834" t="s">
        <v>397</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53"/>
      <c r="BK25" s="253"/>
      <c r="BL25" s="253"/>
      <c r="BM25" s="253"/>
      <c r="BN25" s="253"/>
      <c r="BO25" s="266"/>
      <c r="BP25" s="266"/>
      <c r="BQ25" s="263">
        <v>19</v>
      </c>
      <c r="BR25" s="264"/>
      <c r="BS25" s="853"/>
      <c r="BT25" s="854"/>
      <c r="BU25" s="854"/>
      <c r="BV25" s="854"/>
      <c r="BW25" s="854"/>
      <c r="BX25" s="854"/>
      <c r="BY25" s="854"/>
      <c r="BZ25" s="854"/>
      <c r="CA25" s="854"/>
      <c r="CB25" s="854"/>
      <c r="CC25" s="854"/>
      <c r="CD25" s="854"/>
      <c r="CE25" s="854"/>
      <c r="CF25" s="854"/>
      <c r="CG25" s="855"/>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x14ac:dyDescent="0.2">
      <c r="A26" s="825" t="s">
        <v>373</v>
      </c>
      <c r="B26" s="826"/>
      <c r="C26" s="826"/>
      <c r="D26" s="826"/>
      <c r="E26" s="826"/>
      <c r="F26" s="826"/>
      <c r="G26" s="826"/>
      <c r="H26" s="826"/>
      <c r="I26" s="826"/>
      <c r="J26" s="826"/>
      <c r="K26" s="826"/>
      <c r="L26" s="826"/>
      <c r="M26" s="826"/>
      <c r="N26" s="826"/>
      <c r="O26" s="826"/>
      <c r="P26" s="827"/>
      <c r="Q26" s="802" t="s">
        <v>398</v>
      </c>
      <c r="R26" s="803"/>
      <c r="S26" s="803"/>
      <c r="T26" s="803"/>
      <c r="U26" s="804"/>
      <c r="V26" s="802" t="s">
        <v>399</v>
      </c>
      <c r="W26" s="803"/>
      <c r="X26" s="803"/>
      <c r="Y26" s="803"/>
      <c r="Z26" s="804"/>
      <c r="AA26" s="802" t="s">
        <v>400</v>
      </c>
      <c r="AB26" s="803"/>
      <c r="AC26" s="803"/>
      <c r="AD26" s="803"/>
      <c r="AE26" s="803"/>
      <c r="AF26" s="898" t="s">
        <v>401</v>
      </c>
      <c r="AG26" s="899"/>
      <c r="AH26" s="899"/>
      <c r="AI26" s="899"/>
      <c r="AJ26" s="900"/>
      <c r="AK26" s="803" t="s">
        <v>402</v>
      </c>
      <c r="AL26" s="803"/>
      <c r="AM26" s="803"/>
      <c r="AN26" s="803"/>
      <c r="AO26" s="804"/>
      <c r="AP26" s="802" t="s">
        <v>403</v>
      </c>
      <c r="AQ26" s="803"/>
      <c r="AR26" s="803"/>
      <c r="AS26" s="803"/>
      <c r="AT26" s="804"/>
      <c r="AU26" s="802" t="s">
        <v>404</v>
      </c>
      <c r="AV26" s="803"/>
      <c r="AW26" s="803"/>
      <c r="AX26" s="803"/>
      <c r="AY26" s="804"/>
      <c r="AZ26" s="802" t="s">
        <v>405</v>
      </c>
      <c r="BA26" s="803"/>
      <c r="BB26" s="803"/>
      <c r="BC26" s="803"/>
      <c r="BD26" s="804"/>
      <c r="BE26" s="802" t="s">
        <v>380</v>
      </c>
      <c r="BF26" s="803"/>
      <c r="BG26" s="803"/>
      <c r="BH26" s="803"/>
      <c r="BI26" s="814"/>
      <c r="BJ26" s="253"/>
      <c r="BK26" s="253"/>
      <c r="BL26" s="253"/>
      <c r="BM26" s="253"/>
      <c r="BN26" s="253"/>
      <c r="BO26" s="266"/>
      <c r="BP26" s="266"/>
      <c r="BQ26" s="263">
        <v>20</v>
      </c>
      <c r="BR26" s="264"/>
      <c r="BS26" s="853"/>
      <c r="BT26" s="854"/>
      <c r="BU26" s="854"/>
      <c r="BV26" s="854"/>
      <c r="BW26" s="854"/>
      <c r="BX26" s="854"/>
      <c r="BY26" s="854"/>
      <c r="BZ26" s="854"/>
      <c r="CA26" s="854"/>
      <c r="CB26" s="854"/>
      <c r="CC26" s="854"/>
      <c r="CD26" s="854"/>
      <c r="CE26" s="854"/>
      <c r="CF26" s="854"/>
      <c r="CG26" s="855"/>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x14ac:dyDescent="0.25">
      <c r="A27" s="828"/>
      <c r="B27" s="829"/>
      <c r="C27" s="829"/>
      <c r="D27" s="829"/>
      <c r="E27" s="829"/>
      <c r="F27" s="829"/>
      <c r="G27" s="829"/>
      <c r="H27" s="829"/>
      <c r="I27" s="829"/>
      <c r="J27" s="829"/>
      <c r="K27" s="829"/>
      <c r="L27" s="829"/>
      <c r="M27" s="829"/>
      <c r="N27" s="829"/>
      <c r="O27" s="829"/>
      <c r="P27" s="830"/>
      <c r="Q27" s="805"/>
      <c r="R27" s="806"/>
      <c r="S27" s="806"/>
      <c r="T27" s="806"/>
      <c r="U27" s="807"/>
      <c r="V27" s="805"/>
      <c r="W27" s="806"/>
      <c r="X27" s="806"/>
      <c r="Y27" s="806"/>
      <c r="Z27" s="807"/>
      <c r="AA27" s="805"/>
      <c r="AB27" s="806"/>
      <c r="AC27" s="806"/>
      <c r="AD27" s="806"/>
      <c r="AE27" s="806"/>
      <c r="AF27" s="901"/>
      <c r="AG27" s="902"/>
      <c r="AH27" s="902"/>
      <c r="AI27" s="902"/>
      <c r="AJ27" s="903"/>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15"/>
      <c r="BJ27" s="253"/>
      <c r="BK27" s="253"/>
      <c r="BL27" s="253"/>
      <c r="BM27" s="253"/>
      <c r="BN27" s="253"/>
      <c r="BO27" s="266"/>
      <c r="BP27" s="266"/>
      <c r="BQ27" s="263">
        <v>21</v>
      </c>
      <c r="BR27" s="264"/>
      <c r="BS27" s="853"/>
      <c r="BT27" s="854"/>
      <c r="BU27" s="854"/>
      <c r="BV27" s="854"/>
      <c r="BW27" s="854"/>
      <c r="BX27" s="854"/>
      <c r="BY27" s="854"/>
      <c r="BZ27" s="854"/>
      <c r="CA27" s="854"/>
      <c r="CB27" s="854"/>
      <c r="CC27" s="854"/>
      <c r="CD27" s="854"/>
      <c r="CE27" s="854"/>
      <c r="CF27" s="854"/>
      <c r="CG27" s="855"/>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x14ac:dyDescent="0.2">
      <c r="A28" s="267">
        <v>1</v>
      </c>
      <c r="B28" s="816" t="s">
        <v>406</v>
      </c>
      <c r="C28" s="817"/>
      <c r="D28" s="817"/>
      <c r="E28" s="817"/>
      <c r="F28" s="817"/>
      <c r="G28" s="817"/>
      <c r="H28" s="817"/>
      <c r="I28" s="817"/>
      <c r="J28" s="817"/>
      <c r="K28" s="817"/>
      <c r="L28" s="817"/>
      <c r="M28" s="817"/>
      <c r="N28" s="817"/>
      <c r="O28" s="817"/>
      <c r="P28" s="818"/>
      <c r="Q28" s="908">
        <v>7042</v>
      </c>
      <c r="R28" s="909"/>
      <c r="S28" s="909"/>
      <c r="T28" s="909"/>
      <c r="U28" s="909"/>
      <c r="V28" s="909">
        <v>6952</v>
      </c>
      <c r="W28" s="909"/>
      <c r="X28" s="909"/>
      <c r="Y28" s="909"/>
      <c r="Z28" s="909"/>
      <c r="AA28" s="909">
        <v>91</v>
      </c>
      <c r="AB28" s="909"/>
      <c r="AC28" s="909"/>
      <c r="AD28" s="909"/>
      <c r="AE28" s="910"/>
      <c r="AF28" s="911">
        <v>91</v>
      </c>
      <c r="AG28" s="909"/>
      <c r="AH28" s="909"/>
      <c r="AI28" s="909"/>
      <c r="AJ28" s="912"/>
      <c r="AK28" s="913">
        <v>522</v>
      </c>
      <c r="AL28" s="904"/>
      <c r="AM28" s="904"/>
      <c r="AN28" s="904"/>
      <c r="AO28" s="904"/>
      <c r="AP28" s="904" t="s">
        <v>576</v>
      </c>
      <c r="AQ28" s="904"/>
      <c r="AR28" s="904"/>
      <c r="AS28" s="904"/>
      <c r="AT28" s="904"/>
      <c r="AU28" s="904" t="s">
        <v>576</v>
      </c>
      <c r="AV28" s="904"/>
      <c r="AW28" s="904"/>
      <c r="AX28" s="904"/>
      <c r="AY28" s="904"/>
      <c r="AZ28" s="905" t="s">
        <v>576</v>
      </c>
      <c r="BA28" s="905"/>
      <c r="BB28" s="905"/>
      <c r="BC28" s="905"/>
      <c r="BD28" s="905"/>
      <c r="BE28" s="906"/>
      <c r="BF28" s="906"/>
      <c r="BG28" s="906"/>
      <c r="BH28" s="906"/>
      <c r="BI28" s="907"/>
      <c r="BJ28" s="253"/>
      <c r="BK28" s="253"/>
      <c r="BL28" s="253"/>
      <c r="BM28" s="253"/>
      <c r="BN28" s="253"/>
      <c r="BO28" s="266"/>
      <c r="BP28" s="266"/>
      <c r="BQ28" s="263">
        <v>22</v>
      </c>
      <c r="BR28" s="264"/>
      <c r="BS28" s="853"/>
      <c r="BT28" s="854"/>
      <c r="BU28" s="854"/>
      <c r="BV28" s="854"/>
      <c r="BW28" s="854"/>
      <c r="BX28" s="854"/>
      <c r="BY28" s="854"/>
      <c r="BZ28" s="854"/>
      <c r="CA28" s="854"/>
      <c r="CB28" s="854"/>
      <c r="CC28" s="854"/>
      <c r="CD28" s="854"/>
      <c r="CE28" s="854"/>
      <c r="CF28" s="854"/>
      <c r="CG28" s="855"/>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x14ac:dyDescent="0.2">
      <c r="A29" s="267">
        <v>2</v>
      </c>
      <c r="B29" s="840" t="s">
        <v>407</v>
      </c>
      <c r="C29" s="841"/>
      <c r="D29" s="841"/>
      <c r="E29" s="841"/>
      <c r="F29" s="841"/>
      <c r="G29" s="841"/>
      <c r="H29" s="841"/>
      <c r="I29" s="841"/>
      <c r="J29" s="841"/>
      <c r="K29" s="841"/>
      <c r="L29" s="841"/>
      <c r="M29" s="841"/>
      <c r="N29" s="841"/>
      <c r="O29" s="841"/>
      <c r="P29" s="842"/>
      <c r="Q29" s="843">
        <v>2257</v>
      </c>
      <c r="R29" s="844"/>
      <c r="S29" s="844"/>
      <c r="T29" s="844"/>
      <c r="U29" s="844"/>
      <c r="V29" s="844">
        <v>2224</v>
      </c>
      <c r="W29" s="844"/>
      <c r="X29" s="844"/>
      <c r="Y29" s="844"/>
      <c r="Z29" s="844"/>
      <c r="AA29" s="844">
        <v>33</v>
      </c>
      <c r="AB29" s="844"/>
      <c r="AC29" s="844"/>
      <c r="AD29" s="844"/>
      <c r="AE29" s="845"/>
      <c r="AF29" s="846">
        <v>33</v>
      </c>
      <c r="AG29" s="847"/>
      <c r="AH29" s="847"/>
      <c r="AI29" s="847"/>
      <c r="AJ29" s="848"/>
      <c r="AK29" s="916">
        <v>1138</v>
      </c>
      <c r="AL29" s="917"/>
      <c r="AM29" s="917"/>
      <c r="AN29" s="917"/>
      <c r="AO29" s="917"/>
      <c r="AP29" s="917" t="s">
        <v>576</v>
      </c>
      <c r="AQ29" s="917"/>
      <c r="AR29" s="917"/>
      <c r="AS29" s="917"/>
      <c r="AT29" s="917"/>
      <c r="AU29" s="918" t="s">
        <v>576</v>
      </c>
      <c r="AV29" s="919"/>
      <c r="AW29" s="919"/>
      <c r="AX29" s="919"/>
      <c r="AY29" s="916"/>
      <c r="AZ29" s="920" t="s">
        <v>576</v>
      </c>
      <c r="BA29" s="921"/>
      <c r="BB29" s="921"/>
      <c r="BC29" s="921"/>
      <c r="BD29" s="922"/>
      <c r="BE29" s="914"/>
      <c r="BF29" s="914"/>
      <c r="BG29" s="914"/>
      <c r="BH29" s="914"/>
      <c r="BI29" s="915"/>
      <c r="BJ29" s="253"/>
      <c r="BK29" s="253"/>
      <c r="BL29" s="253"/>
      <c r="BM29" s="253"/>
      <c r="BN29" s="253"/>
      <c r="BO29" s="266"/>
      <c r="BP29" s="266"/>
      <c r="BQ29" s="263">
        <v>23</v>
      </c>
      <c r="BR29" s="264"/>
      <c r="BS29" s="853"/>
      <c r="BT29" s="854"/>
      <c r="BU29" s="854"/>
      <c r="BV29" s="854"/>
      <c r="BW29" s="854"/>
      <c r="BX29" s="854"/>
      <c r="BY29" s="854"/>
      <c r="BZ29" s="854"/>
      <c r="CA29" s="854"/>
      <c r="CB29" s="854"/>
      <c r="CC29" s="854"/>
      <c r="CD29" s="854"/>
      <c r="CE29" s="854"/>
      <c r="CF29" s="854"/>
      <c r="CG29" s="855"/>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x14ac:dyDescent="0.2">
      <c r="A30" s="267">
        <v>3</v>
      </c>
      <c r="B30" s="840" t="s">
        <v>408</v>
      </c>
      <c r="C30" s="841"/>
      <c r="D30" s="841"/>
      <c r="E30" s="841"/>
      <c r="F30" s="841"/>
      <c r="G30" s="841"/>
      <c r="H30" s="841"/>
      <c r="I30" s="841"/>
      <c r="J30" s="841"/>
      <c r="K30" s="841"/>
      <c r="L30" s="841"/>
      <c r="M30" s="841"/>
      <c r="N30" s="841"/>
      <c r="O30" s="841"/>
      <c r="P30" s="842"/>
      <c r="Q30" s="843">
        <v>1793</v>
      </c>
      <c r="R30" s="844"/>
      <c r="S30" s="844"/>
      <c r="T30" s="844"/>
      <c r="U30" s="844"/>
      <c r="V30" s="844">
        <v>1638</v>
      </c>
      <c r="W30" s="844"/>
      <c r="X30" s="844"/>
      <c r="Y30" s="844"/>
      <c r="Z30" s="844"/>
      <c r="AA30" s="844">
        <v>155</v>
      </c>
      <c r="AB30" s="844"/>
      <c r="AC30" s="844"/>
      <c r="AD30" s="844"/>
      <c r="AE30" s="845"/>
      <c r="AF30" s="846">
        <v>1102</v>
      </c>
      <c r="AG30" s="847"/>
      <c r="AH30" s="847"/>
      <c r="AI30" s="847"/>
      <c r="AJ30" s="848"/>
      <c r="AK30" s="916">
        <v>224</v>
      </c>
      <c r="AL30" s="917"/>
      <c r="AM30" s="917"/>
      <c r="AN30" s="917"/>
      <c r="AO30" s="917"/>
      <c r="AP30" s="917">
        <v>227</v>
      </c>
      <c r="AQ30" s="917"/>
      <c r="AR30" s="917"/>
      <c r="AS30" s="917"/>
      <c r="AT30" s="917"/>
      <c r="AU30" s="917">
        <v>2</v>
      </c>
      <c r="AV30" s="917"/>
      <c r="AW30" s="917"/>
      <c r="AX30" s="917"/>
      <c r="AY30" s="917"/>
      <c r="AZ30" s="920" t="s">
        <v>576</v>
      </c>
      <c r="BA30" s="921"/>
      <c r="BB30" s="921"/>
      <c r="BC30" s="921"/>
      <c r="BD30" s="922"/>
      <c r="BE30" s="914" t="s">
        <v>409</v>
      </c>
      <c r="BF30" s="914"/>
      <c r="BG30" s="914"/>
      <c r="BH30" s="914"/>
      <c r="BI30" s="915"/>
      <c r="BJ30" s="253"/>
      <c r="BK30" s="253"/>
      <c r="BL30" s="253"/>
      <c r="BM30" s="253"/>
      <c r="BN30" s="253"/>
      <c r="BO30" s="266"/>
      <c r="BP30" s="266"/>
      <c r="BQ30" s="263">
        <v>24</v>
      </c>
      <c r="BR30" s="264"/>
      <c r="BS30" s="853"/>
      <c r="BT30" s="854"/>
      <c r="BU30" s="854"/>
      <c r="BV30" s="854"/>
      <c r="BW30" s="854"/>
      <c r="BX30" s="854"/>
      <c r="BY30" s="854"/>
      <c r="BZ30" s="854"/>
      <c r="CA30" s="854"/>
      <c r="CB30" s="854"/>
      <c r="CC30" s="854"/>
      <c r="CD30" s="854"/>
      <c r="CE30" s="854"/>
      <c r="CF30" s="854"/>
      <c r="CG30" s="855"/>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x14ac:dyDescent="0.2">
      <c r="A31" s="267">
        <v>4</v>
      </c>
      <c r="B31" s="840" t="s">
        <v>410</v>
      </c>
      <c r="C31" s="841"/>
      <c r="D31" s="841"/>
      <c r="E31" s="841"/>
      <c r="F31" s="841"/>
      <c r="G31" s="841"/>
      <c r="H31" s="841"/>
      <c r="I31" s="841"/>
      <c r="J31" s="841"/>
      <c r="K31" s="841"/>
      <c r="L31" s="841"/>
      <c r="M31" s="841"/>
      <c r="N31" s="841"/>
      <c r="O31" s="841"/>
      <c r="P31" s="842"/>
      <c r="Q31" s="843">
        <v>2310</v>
      </c>
      <c r="R31" s="844"/>
      <c r="S31" s="844"/>
      <c r="T31" s="844"/>
      <c r="U31" s="844"/>
      <c r="V31" s="844">
        <v>2153</v>
      </c>
      <c r="W31" s="844"/>
      <c r="X31" s="844"/>
      <c r="Y31" s="844"/>
      <c r="Z31" s="844"/>
      <c r="AA31" s="844">
        <v>158</v>
      </c>
      <c r="AB31" s="844"/>
      <c r="AC31" s="844"/>
      <c r="AD31" s="844"/>
      <c r="AE31" s="845"/>
      <c r="AF31" s="846">
        <v>402</v>
      </c>
      <c r="AG31" s="847"/>
      <c r="AH31" s="847"/>
      <c r="AI31" s="847"/>
      <c r="AJ31" s="848"/>
      <c r="AK31" s="916">
        <v>750</v>
      </c>
      <c r="AL31" s="917"/>
      <c r="AM31" s="917"/>
      <c r="AN31" s="917"/>
      <c r="AO31" s="917"/>
      <c r="AP31" s="917">
        <v>7468</v>
      </c>
      <c r="AQ31" s="917"/>
      <c r="AR31" s="917"/>
      <c r="AS31" s="917"/>
      <c r="AT31" s="917"/>
      <c r="AU31" s="917">
        <v>0</v>
      </c>
      <c r="AV31" s="917"/>
      <c r="AW31" s="917"/>
      <c r="AX31" s="917"/>
      <c r="AY31" s="917"/>
      <c r="AZ31" s="920" t="s">
        <v>576</v>
      </c>
      <c r="BA31" s="921"/>
      <c r="BB31" s="921"/>
      <c r="BC31" s="921"/>
      <c r="BD31" s="922"/>
      <c r="BE31" s="914" t="s">
        <v>409</v>
      </c>
      <c r="BF31" s="914"/>
      <c r="BG31" s="914"/>
      <c r="BH31" s="914"/>
      <c r="BI31" s="915"/>
      <c r="BJ31" s="253"/>
      <c r="BK31" s="253"/>
      <c r="BL31" s="253"/>
      <c r="BM31" s="253"/>
      <c r="BN31" s="253"/>
      <c r="BO31" s="266"/>
      <c r="BP31" s="266"/>
      <c r="BQ31" s="263">
        <v>25</v>
      </c>
      <c r="BR31" s="264"/>
      <c r="BS31" s="853"/>
      <c r="BT31" s="854"/>
      <c r="BU31" s="854"/>
      <c r="BV31" s="854"/>
      <c r="BW31" s="854"/>
      <c r="BX31" s="854"/>
      <c r="BY31" s="854"/>
      <c r="BZ31" s="854"/>
      <c r="CA31" s="854"/>
      <c r="CB31" s="854"/>
      <c r="CC31" s="854"/>
      <c r="CD31" s="854"/>
      <c r="CE31" s="854"/>
      <c r="CF31" s="854"/>
      <c r="CG31" s="855"/>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x14ac:dyDescent="0.2">
      <c r="A32" s="267">
        <v>5</v>
      </c>
      <c r="B32" s="840" t="s">
        <v>411</v>
      </c>
      <c r="C32" s="841"/>
      <c r="D32" s="841"/>
      <c r="E32" s="841"/>
      <c r="F32" s="841"/>
      <c r="G32" s="841"/>
      <c r="H32" s="841"/>
      <c r="I32" s="841"/>
      <c r="J32" s="841"/>
      <c r="K32" s="841"/>
      <c r="L32" s="841"/>
      <c r="M32" s="841"/>
      <c r="N32" s="841"/>
      <c r="O32" s="841"/>
      <c r="P32" s="842"/>
      <c r="Q32" s="843">
        <v>9327</v>
      </c>
      <c r="R32" s="844"/>
      <c r="S32" s="844"/>
      <c r="T32" s="844"/>
      <c r="U32" s="844"/>
      <c r="V32" s="844">
        <v>8796</v>
      </c>
      <c r="W32" s="844"/>
      <c r="X32" s="844"/>
      <c r="Y32" s="844"/>
      <c r="Z32" s="844"/>
      <c r="AA32" s="844">
        <v>531</v>
      </c>
      <c r="AB32" s="844"/>
      <c r="AC32" s="844"/>
      <c r="AD32" s="844"/>
      <c r="AE32" s="845"/>
      <c r="AF32" s="846">
        <v>1146</v>
      </c>
      <c r="AG32" s="847"/>
      <c r="AH32" s="847"/>
      <c r="AI32" s="847"/>
      <c r="AJ32" s="848"/>
      <c r="AK32" s="916">
        <v>1515</v>
      </c>
      <c r="AL32" s="917"/>
      <c r="AM32" s="917"/>
      <c r="AN32" s="917"/>
      <c r="AO32" s="917"/>
      <c r="AP32" s="917">
        <v>4613</v>
      </c>
      <c r="AQ32" s="917"/>
      <c r="AR32" s="917"/>
      <c r="AS32" s="917"/>
      <c r="AT32" s="917"/>
      <c r="AU32" s="917">
        <v>14</v>
      </c>
      <c r="AV32" s="917"/>
      <c r="AW32" s="917"/>
      <c r="AX32" s="917"/>
      <c r="AY32" s="917"/>
      <c r="AZ32" s="920" t="s">
        <v>576</v>
      </c>
      <c r="BA32" s="921"/>
      <c r="BB32" s="921"/>
      <c r="BC32" s="921"/>
      <c r="BD32" s="922"/>
      <c r="BE32" s="914" t="s">
        <v>412</v>
      </c>
      <c r="BF32" s="914"/>
      <c r="BG32" s="914"/>
      <c r="BH32" s="914"/>
      <c r="BI32" s="915"/>
      <c r="BJ32" s="253"/>
      <c r="BK32" s="253"/>
      <c r="BL32" s="253"/>
      <c r="BM32" s="253"/>
      <c r="BN32" s="253"/>
      <c r="BO32" s="266"/>
      <c r="BP32" s="266"/>
      <c r="BQ32" s="263">
        <v>26</v>
      </c>
      <c r="BR32" s="264"/>
      <c r="BS32" s="853"/>
      <c r="BT32" s="854"/>
      <c r="BU32" s="854"/>
      <c r="BV32" s="854"/>
      <c r="BW32" s="854"/>
      <c r="BX32" s="854"/>
      <c r="BY32" s="854"/>
      <c r="BZ32" s="854"/>
      <c r="CA32" s="854"/>
      <c r="CB32" s="854"/>
      <c r="CC32" s="854"/>
      <c r="CD32" s="854"/>
      <c r="CE32" s="854"/>
      <c r="CF32" s="854"/>
      <c r="CG32" s="855"/>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x14ac:dyDescent="0.2">
      <c r="A33" s="267">
        <v>6</v>
      </c>
      <c r="B33" s="840" t="s">
        <v>413</v>
      </c>
      <c r="C33" s="841"/>
      <c r="D33" s="841"/>
      <c r="E33" s="841"/>
      <c r="F33" s="841"/>
      <c r="G33" s="841"/>
      <c r="H33" s="841"/>
      <c r="I33" s="841"/>
      <c r="J33" s="841"/>
      <c r="K33" s="841"/>
      <c r="L33" s="841"/>
      <c r="M33" s="841"/>
      <c r="N33" s="841"/>
      <c r="O33" s="841"/>
      <c r="P33" s="842"/>
      <c r="Q33" s="843">
        <v>138075</v>
      </c>
      <c r="R33" s="844"/>
      <c r="S33" s="844"/>
      <c r="T33" s="844"/>
      <c r="U33" s="844"/>
      <c r="V33" s="844">
        <v>128942</v>
      </c>
      <c r="W33" s="844"/>
      <c r="X33" s="844"/>
      <c r="Y33" s="844"/>
      <c r="Z33" s="844"/>
      <c r="AA33" s="844">
        <v>9133</v>
      </c>
      <c r="AB33" s="844"/>
      <c r="AC33" s="844"/>
      <c r="AD33" s="844"/>
      <c r="AE33" s="845"/>
      <c r="AF33" s="846">
        <v>26273</v>
      </c>
      <c r="AG33" s="847"/>
      <c r="AH33" s="847"/>
      <c r="AI33" s="847"/>
      <c r="AJ33" s="848"/>
      <c r="AK33" s="916" t="s">
        <v>576</v>
      </c>
      <c r="AL33" s="917"/>
      <c r="AM33" s="917"/>
      <c r="AN33" s="917"/>
      <c r="AO33" s="917"/>
      <c r="AP33" s="917">
        <v>1689</v>
      </c>
      <c r="AQ33" s="917"/>
      <c r="AR33" s="917"/>
      <c r="AS33" s="917"/>
      <c r="AT33" s="917"/>
      <c r="AU33" s="917">
        <v>0</v>
      </c>
      <c r="AV33" s="917"/>
      <c r="AW33" s="917"/>
      <c r="AX33" s="917"/>
      <c r="AY33" s="917"/>
      <c r="AZ33" s="920" t="s">
        <v>576</v>
      </c>
      <c r="BA33" s="921"/>
      <c r="BB33" s="921"/>
      <c r="BC33" s="921"/>
      <c r="BD33" s="922"/>
      <c r="BE33" s="914" t="s">
        <v>414</v>
      </c>
      <c r="BF33" s="914"/>
      <c r="BG33" s="914"/>
      <c r="BH33" s="914"/>
      <c r="BI33" s="915"/>
      <c r="BJ33" s="253"/>
      <c r="BK33" s="253"/>
      <c r="BL33" s="253"/>
      <c r="BM33" s="253"/>
      <c r="BN33" s="253"/>
      <c r="BO33" s="266"/>
      <c r="BP33" s="266"/>
      <c r="BQ33" s="263">
        <v>27</v>
      </c>
      <c r="BR33" s="264"/>
      <c r="BS33" s="853"/>
      <c r="BT33" s="854"/>
      <c r="BU33" s="854"/>
      <c r="BV33" s="854"/>
      <c r="BW33" s="854"/>
      <c r="BX33" s="854"/>
      <c r="BY33" s="854"/>
      <c r="BZ33" s="854"/>
      <c r="CA33" s="854"/>
      <c r="CB33" s="854"/>
      <c r="CC33" s="854"/>
      <c r="CD33" s="854"/>
      <c r="CE33" s="854"/>
      <c r="CF33" s="854"/>
      <c r="CG33" s="855"/>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x14ac:dyDescent="0.2">
      <c r="A34" s="267">
        <v>7</v>
      </c>
      <c r="B34" s="840" t="s">
        <v>415</v>
      </c>
      <c r="C34" s="841"/>
      <c r="D34" s="841"/>
      <c r="E34" s="841"/>
      <c r="F34" s="841"/>
      <c r="G34" s="841"/>
      <c r="H34" s="841"/>
      <c r="I34" s="841"/>
      <c r="J34" s="841"/>
      <c r="K34" s="841"/>
      <c r="L34" s="841"/>
      <c r="M34" s="841"/>
      <c r="N34" s="841"/>
      <c r="O34" s="841"/>
      <c r="P34" s="842"/>
      <c r="Q34" s="843">
        <v>1185</v>
      </c>
      <c r="R34" s="844"/>
      <c r="S34" s="844"/>
      <c r="T34" s="844"/>
      <c r="U34" s="844"/>
      <c r="V34" s="844">
        <v>936</v>
      </c>
      <c r="W34" s="844"/>
      <c r="X34" s="844"/>
      <c r="Y34" s="844"/>
      <c r="Z34" s="844"/>
      <c r="AA34" s="844">
        <v>249</v>
      </c>
      <c r="AB34" s="844"/>
      <c r="AC34" s="844"/>
      <c r="AD34" s="844"/>
      <c r="AE34" s="845"/>
      <c r="AF34" s="846">
        <v>246</v>
      </c>
      <c r="AG34" s="847"/>
      <c r="AH34" s="847"/>
      <c r="AI34" s="847"/>
      <c r="AJ34" s="848"/>
      <c r="AK34" s="916" t="s">
        <v>576</v>
      </c>
      <c r="AL34" s="917"/>
      <c r="AM34" s="917"/>
      <c r="AN34" s="917"/>
      <c r="AO34" s="917"/>
      <c r="AP34" s="917" t="s">
        <v>576</v>
      </c>
      <c r="AQ34" s="917"/>
      <c r="AR34" s="917"/>
      <c r="AS34" s="917"/>
      <c r="AT34" s="917"/>
      <c r="AU34" s="917">
        <v>0</v>
      </c>
      <c r="AV34" s="917"/>
      <c r="AW34" s="917"/>
      <c r="AX34" s="917"/>
      <c r="AY34" s="917"/>
      <c r="AZ34" s="920" t="s">
        <v>576</v>
      </c>
      <c r="BA34" s="921"/>
      <c r="BB34" s="921"/>
      <c r="BC34" s="921"/>
      <c r="BD34" s="922"/>
      <c r="BE34" s="914" t="s">
        <v>416</v>
      </c>
      <c r="BF34" s="914"/>
      <c r="BG34" s="914"/>
      <c r="BH34" s="914"/>
      <c r="BI34" s="915"/>
      <c r="BJ34" s="253"/>
      <c r="BK34" s="253"/>
      <c r="BL34" s="253"/>
      <c r="BM34" s="253"/>
      <c r="BN34" s="253"/>
      <c r="BO34" s="266"/>
      <c r="BP34" s="266"/>
      <c r="BQ34" s="263">
        <v>28</v>
      </c>
      <c r="BR34" s="264"/>
      <c r="BS34" s="853"/>
      <c r="BT34" s="854"/>
      <c r="BU34" s="854"/>
      <c r="BV34" s="854"/>
      <c r="BW34" s="854"/>
      <c r="BX34" s="854"/>
      <c r="BY34" s="854"/>
      <c r="BZ34" s="854"/>
      <c r="CA34" s="854"/>
      <c r="CB34" s="854"/>
      <c r="CC34" s="854"/>
      <c r="CD34" s="854"/>
      <c r="CE34" s="854"/>
      <c r="CF34" s="854"/>
      <c r="CG34" s="855"/>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x14ac:dyDescent="0.2">
      <c r="A35" s="267">
        <v>8</v>
      </c>
      <c r="B35" s="840"/>
      <c r="C35" s="841"/>
      <c r="D35" s="841"/>
      <c r="E35" s="841"/>
      <c r="F35" s="841"/>
      <c r="G35" s="841"/>
      <c r="H35" s="841"/>
      <c r="I35" s="841"/>
      <c r="J35" s="841"/>
      <c r="K35" s="841"/>
      <c r="L35" s="841"/>
      <c r="M35" s="841"/>
      <c r="N35" s="841"/>
      <c r="O35" s="841"/>
      <c r="P35" s="842"/>
      <c r="Q35" s="843"/>
      <c r="R35" s="844"/>
      <c r="S35" s="844"/>
      <c r="T35" s="844"/>
      <c r="U35" s="844"/>
      <c r="V35" s="844"/>
      <c r="W35" s="844"/>
      <c r="X35" s="844"/>
      <c r="Y35" s="844"/>
      <c r="Z35" s="844"/>
      <c r="AA35" s="844"/>
      <c r="AB35" s="844"/>
      <c r="AC35" s="844"/>
      <c r="AD35" s="844"/>
      <c r="AE35" s="845"/>
      <c r="AF35" s="846"/>
      <c r="AG35" s="847"/>
      <c r="AH35" s="847"/>
      <c r="AI35" s="847"/>
      <c r="AJ35" s="848"/>
      <c r="AK35" s="916"/>
      <c r="AL35" s="917"/>
      <c r="AM35" s="917"/>
      <c r="AN35" s="917"/>
      <c r="AO35" s="917"/>
      <c r="AP35" s="917"/>
      <c r="AQ35" s="917"/>
      <c r="AR35" s="917"/>
      <c r="AS35" s="917"/>
      <c r="AT35" s="917"/>
      <c r="AU35" s="917"/>
      <c r="AV35" s="917"/>
      <c r="AW35" s="917"/>
      <c r="AX35" s="917"/>
      <c r="AY35" s="917"/>
      <c r="AZ35" s="923"/>
      <c r="BA35" s="923"/>
      <c r="BB35" s="923"/>
      <c r="BC35" s="923"/>
      <c r="BD35" s="923"/>
      <c r="BE35" s="914"/>
      <c r="BF35" s="914"/>
      <c r="BG35" s="914"/>
      <c r="BH35" s="914"/>
      <c r="BI35" s="915"/>
      <c r="BJ35" s="253"/>
      <c r="BK35" s="253"/>
      <c r="BL35" s="253"/>
      <c r="BM35" s="253"/>
      <c r="BN35" s="253"/>
      <c r="BO35" s="266"/>
      <c r="BP35" s="266"/>
      <c r="BQ35" s="263">
        <v>29</v>
      </c>
      <c r="BR35" s="264"/>
      <c r="BS35" s="853"/>
      <c r="BT35" s="854"/>
      <c r="BU35" s="854"/>
      <c r="BV35" s="854"/>
      <c r="BW35" s="854"/>
      <c r="BX35" s="854"/>
      <c r="BY35" s="854"/>
      <c r="BZ35" s="854"/>
      <c r="CA35" s="854"/>
      <c r="CB35" s="854"/>
      <c r="CC35" s="854"/>
      <c r="CD35" s="854"/>
      <c r="CE35" s="854"/>
      <c r="CF35" s="854"/>
      <c r="CG35" s="855"/>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x14ac:dyDescent="0.2">
      <c r="A36" s="267">
        <v>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16"/>
      <c r="AL36" s="917"/>
      <c r="AM36" s="917"/>
      <c r="AN36" s="917"/>
      <c r="AO36" s="917"/>
      <c r="AP36" s="917"/>
      <c r="AQ36" s="917"/>
      <c r="AR36" s="917"/>
      <c r="AS36" s="917"/>
      <c r="AT36" s="917"/>
      <c r="AU36" s="917"/>
      <c r="AV36" s="917"/>
      <c r="AW36" s="917"/>
      <c r="AX36" s="917"/>
      <c r="AY36" s="917"/>
      <c r="AZ36" s="923"/>
      <c r="BA36" s="923"/>
      <c r="BB36" s="923"/>
      <c r="BC36" s="923"/>
      <c r="BD36" s="923"/>
      <c r="BE36" s="914"/>
      <c r="BF36" s="914"/>
      <c r="BG36" s="914"/>
      <c r="BH36" s="914"/>
      <c r="BI36" s="915"/>
      <c r="BJ36" s="253"/>
      <c r="BK36" s="253"/>
      <c r="BL36" s="253"/>
      <c r="BM36" s="253"/>
      <c r="BN36" s="253"/>
      <c r="BO36" s="266"/>
      <c r="BP36" s="266"/>
      <c r="BQ36" s="263">
        <v>30</v>
      </c>
      <c r="BR36" s="264"/>
      <c r="BS36" s="853"/>
      <c r="BT36" s="854"/>
      <c r="BU36" s="854"/>
      <c r="BV36" s="854"/>
      <c r="BW36" s="854"/>
      <c r="BX36" s="854"/>
      <c r="BY36" s="854"/>
      <c r="BZ36" s="854"/>
      <c r="CA36" s="854"/>
      <c r="CB36" s="854"/>
      <c r="CC36" s="854"/>
      <c r="CD36" s="854"/>
      <c r="CE36" s="854"/>
      <c r="CF36" s="854"/>
      <c r="CG36" s="855"/>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x14ac:dyDescent="0.2">
      <c r="A37" s="267">
        <v>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16"/>
      <c r="AL37" s="917"/>
      <c r="AM37" s="917"/>
      <c r="AN37" s="917"/>
      <c r="AO37" s="917"/>
      <c r="AP37" s="917"/>
      <c r="AQ37" s="917"/>
      <c r="AR37" s="917"/>
      <c r="AS37" s="917"/>
      <c r="AT37" s="917"/>
      <c r="AU37" s="917"/>
      <c r="AV37" s="917"/>
      <c r="AW37" s="917"/>
      <c r="AX37" s="917"/>
      <c r="AY37" s="917"/>
      <c r="AZ37" s="923"/>
      <c r="BA37" s="923"/>
      <c r="BB37" s="923"/>
      <c r="BC37" s="923"/>
      <c r="BD37" s="923"/>
      <c r="BE37" s="914"/>
      <c r="BF37" s="914"/>
      <c r="BG37" s="914"/>
      <c r="BH37" s="914"/>
      <c r="BI37" s="915"/>
      <c r="BJ37" s="253"/>
      <c r="BK37" s="253"/>
      <c r="BL37" s="253"/>
      <c r="BM37" s="253"/>
      <c r="BN37" s="253"/>
      <c r="BO37" s="266"/>
      <c r="BP37" s="266"/>
      <c r="BQ37" s="263">
        <v>31</v>
      </c>
      <c r="BR37" s="264"/>
      <c r="BS37" s="853"/>
      <c r="BT37" s="854"/>
      <c r="BU37" s="854"/>
      <c r="BV37" s="854"/>
      <c r="BW37" s="854"/>
      <c r="BX37" s="854"/>
      <c r="BY37" s="854"/>
      <c r="BZ37" s="854"/>
      <c r="CA37" s="854"/>
      <c r="CB37" s="854"/>
      <c r="CC37" s="854"/>
      <c r="CD37" s="854"/>
      <c r="CE37" s="854"/>
      <c r="CF37" s="854"/>
      <c r="CG37" s="855"/>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x14ac:dyDescent="0.2">
      <c r="A38" s="267">
        <v>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16"/>
      <c r="AL38" s="917"/>
      <c r="AM38" s="917"/>
      <c r="AN38" s="917"/>
      <c r="AO38" s="917"/>
      <c r="AP38" s="917"/>
      <c r="AQ38" s="917"/>
      <c r="AR38" s="917"/>
      <c r="AS38" s="917"/>
      <c r="AT38" s="917"/>
      <c r="AU38" s="917"/>
      <c r="AV38" s="917"/>
      <c r="AW38" s="917"/>
      <c r="AX38" s="917"/>
      <c r="AY38" s="917"/>
      <c r="AZ38" s="923"/>
      <c r="BA38" s="923"/>
      <c r="BB38" s="923"/>
      <c r="BC38" s="923"/>
      <c r="BD38" s="923"/>
      <c r="BE38" s="914"/>
      <c r="BF38" s="914"/>
      <c r="BG38" s="914"/>
      <c r="BH38" s="914"/>
      <c r="BI38" s="915"/>
      <c r="BJ38" s="253"/>
      <c r="BK38" s="253"/>
      <c r="BL38" s="253"/>
      <c r="BM38" s="253"/>
      <c r="BN38" s="253"/>
      <c r="BO38" s="266"/>
      <c r="BP38" s="266"/>
      <c r="BQ38" s="263">
        <v>32</v>
      </c>
      <c r="BR38" s="264"/>
      <c r="BS38" s="853"/>
      <c r="BT38" s="854"/>
      <c r="BU38" s="854"/>
      <c r="BV38" s="854"/>
      <c r="BW38" s="854"/>
      <c r="BX38" s="854"/>
      <c r="BY38" s="854"/>
      <c r="BZ38" s="854"/>
      <c r="CA38" s="854"/>
      <c r="CB38" s="854"/>
      <c r="CC38" s="854"/>
      <c r="CD38" s="854"/>
      <c r="CE38" s="854"/>
      <c r="CF38" s="854"/>
      <c r="CG38" s="855"/>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x14ac:dyDescent="0.2">
      <c r="A39" s="267">
        <v>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16"/>
      <c r="AL39" s="917"/>
      <c r="AM39" s="917"/>
      <c r="AN39" s="917"/>
      <c r="AO39" s="917"/>
      <c r="AP39" s="917"/>
      <c r="AQ39" s="917"/>
      <c r="AR39" s="917"/>
      <c r="AS39" s="917"/>
      <c r="AT39" s="917"/>
      <c r="AU39" s="917"/>
      <c r="AV39" s="917"/>
      <c r="AW39" s="917"/>
      <c r="AX39" s="917"/>
      <c r="AY39" s="917"/>
      <c r="AZ39" s="923"/>
      <c r="BA39" s="923"/>
      <c r="BB39" s="923"/>
      <c r="BC39" s="923"/>
      <c r="BD39" s="923"/>
      <c r="BE39" s="914"/>
      <c r="BF39" s="914"/>
      <c r="BG39" s="914"/>
      <c r="BH39" s="914"/>
      <c r="BI39" s="915"/>
      <c r="BJ39" s="253"/>
      <c r="BK39" s="253"/>
      <c r="BL39" s="253"/>
      <c r="BM39" s="253"/>
      <c r="BN39" s="253"/>
      <c r="BO39" s="266"/>
      <c r="BP39" s="266"/>
      <c r="BQ39" s="263">
        <v>33</v>
      </c>
      <c r="BR39" s="264"/>
      <c r="BS39" s="853"/>
      <c r="BT39" s="854"/>
      <c r="BU39" s="854"/>
      <c r="BV39" s="854"/>
      <c r="BW39" s="854"/>
      <c r="BX39" s="854"/>
      <c r="BY39" s="854"/>
      <c r="BZ39" s="854"/>
      <c r="CA39" s="854"/>
      <c r="CB39" s="854"/>
      <c r="CC39" s="854"/>
      <c r="CD39" s="854"/>
      <c r="CE39" s="854"/>
      <c r="CF39" s="854"/>
      <c r="CG39" s="855"/>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x14ac:dyDescent="0.2">
      <c r="A40" s="262">
        <v>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16"/>
      <c r="AL40" s="917"/>
      <c r="AM40" s="917"/>
      <c r="AN40" s="917"/>
      <c r="AO40" s="917"/>
      <c r="AP40" s="917"/>
      <c r="AQ40" s="917"/>
      <c r="AR40" s="917"/>
      <c r="AS40" s="917"/>
      <c r="AT40" s="917"/>
      <c r="AU40" s="917"/>
      <c r="AV40" s="917"/>
      <c r="AW40" s="917"/>
      <c r="AX40" s="917"/>
      <c r="AY40" s="917"/>
      <c r="AZ40" s="923"/>
      <c r="BA40" s="923"/>
      <c r="BB40" s="923"/>
      <c r="BC40" s="923"/>
      <c r="BD40" s="923"/>
      <c r="BE40" s="914"/>
      <c r="BF40" s="914"/>
      <c r="BG40" s="914"/>
      <c r="BH40" s="914"/>
      <c r="BI40" s="915"/>
      <c r="BJ40" s="253"/>
      <c r="BK40" s="253"/>
      <c r="BL40" s="253"/>
      <c r="BM40" s="253"/>
      <c r="BN40" s="253"/>
      <c r="BO40" s="266"/>
      <c r="BP40" s="266"/>
      <c r="BQ40" s="263">
        <v>34</v>
      </c>
      <c r="BR40" s="264"/>
      <c r="BS40" s="853"/>
      <c r="BT40" s="854"/>
      <c r="BU40" s="854"/>
      <c r="BV40" s="854"/>
      <c r="BW40" s="854"/>
      <c r="BX40" s="854"/>
      <c r="BY40" s="854"/>
      <c r="BZ40" s="854"/>
      <c r="CA40" s="854"/>
      <c r="CB40" s="854"/>
      <c r="CC40" s="854"/>
      <c r="CD40" s="854"/>
      <c r="CE40" s="854"/>
      <c r="CF40" s="854"/>
      <c r="CG40" s="855"/>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x14ac:dyDescent="0.2">
      <c r="A41" s="262">
        <v>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16"/>
      <c r="AL41" s="917"/>
      <c r="AM41" s="917"/>
      <c r="AN41" s="917"/>
      <c r="AO41" s="917"/>
      <c r="AP41" s="917"/>
      <c r="AQ41" s="917"/>
      <c r="AR41" s="917"/>
      <c r="AS41" s="917"/>
      <c r="AT41" s="917"/>
      <c r="AU41" s="917"/>
      <c r="AV41" s="917"/>
      <c r="AW41" s="917"/>
      <c r="AX41" s="917"/>
      <c r="AY41" s="917"/>
      <c r="AZ41" s="923"/>
      <c r="BA41" s="923"/>
      <c r="BB41" s="923"/>
      <c r="BC41" s="923"/>
      <c r="BD41" s="923"/>
      <c r="BE41" s="914"/>
      <c r="BF41" s="914"/>
      <c r="BG41" s="914"/>
      <c r="BH41" s="914"/>
      <c r="BI41" s="915"/>
      <c r="BJ41" s="253"/>
      <c r="BK41" s="253"/>
      <c r="BL41" s="253"/>
      <c r="BM41" s="253"/>
      <c r="BN41" s="253"/>
      <c r="BO41" s="266"/>
      <c r="BP41" s="266"/>
      <c r="BQ41" s="263">
        <v>35</v>
      </c>
      <c r="BR41" s="264"/>
      <c r="BS41" s="853"/>
      <c r="BT41" s="854"/>
      <c r="BU41" s="854"/>
      <c r="BV41" s="854"/>
      <c r="BW41" s="854"/>
      <c r="BX41" s="854"/>
      <c r="BY41" s="854"/>
      <c r="BZ41" s="854"/>
      <c r="CA41" s="854"/>
      <c r="CB41" s="854"/>
      <c r="CC41" s="854"/>
      <c r="CD41" s="854"/>
      <c r="CE41" s="854"/>
      <c r="CF41" s="854"/>
      <c r="CG41" s="855"/>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x14ac:dyDescent="0.2">
      <c r="A42" s="262">
        <v>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16"/>
      <c r="AL42" s="917"/>
      <c r="AM42" s="917"/>
      <c r="AN42" s="917"/>
      <c r="AO42" s="917"/>
      <c r="AP42" s="917"/>
      <c r="AQ42" s="917"/>
      <c r="AR42" s="917"/>
      <c r="AS42" s="917"/>
      <c r="AT42" s="917"/>
      <c r="AU42" s="917"/>
      <c r="AV42" s="917"/>
      <c r="AW42" s="917"/>
      <c r="AX42" s="917"/>
      <c r="AY42" s="917"/>
      <c r="AZ42" s="923"/>
      <c r="BA42" s="923"/>
      <c r="BB42" s="923"/>
      <c r="BC42" s="923"/>
      <c r="BD42" s="923"/>
      <c r="BE42" s="914"/>
      <c r="BF42" s="914"/>
      <c r="BG42" s="914"/>
      <c r="BH42" s="914"/>
      <c r="BI42" s="915"/>
      <c r="BJ42" s="253"/>
      <c r="BK42" s="253"/>
      <c r="BL42" s="253"/>
      <c r="BM42" s="253"/>
      <c r="BN42" s="253"/>
      <c r="BO42" s="266"/>
      <c r="BP42" s="266"/>
      <c r="BQ42" s="263">
        <v>36</v>
      </c>
      <c r="BR42" s="264"/>
      <c r="BS42" s="853"/>
      <c r="BT42" s="854"/>
      <c r="BU42" s="854"/>
      <c r="BV42" s="854"/>
      <c r="BW42" s="854"/>
      <c r="BX42" s="854"/>
      <c r="BY42" s="854"/>
      <c r="BZ42" s="854"/>
      <c r="CA42" s="854"/>
      <c r="CB42" s="854"/>
      <c r="CC42" s="854"/>
      <c r="CD42" s="854"/>
      <c r="CE42" s="854"/>
      <c r="CF42" s="854"/>
      <c r="CG42" s="855"/>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x14ac:dyDescent="0.2">
      <c r="A43" s="262">
        <v>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16"/>
      <c r="AL43" s="917"/>
      <c r="AM43" s="917"/>
      <c r="AN43" s="917"/>
      <c r="AO43" s="917"/>
      <c r="AP43" s="917"/>
      <c r="AQ43" s="917"/>
      <c r="AR43" s="917"/>
      <c r="AS43" s="917"/>
      <c r="AT43" s="917"/>
      <c r="AU43" s="917"/>
      <c r="AV43" s="917"/>
      <c r="AW43" s="917"/>
      <c r="AX43" s="917"/>
      <c r="AY43" s="917"/>
      <c r="AZ43" s="923"/>
      <c r="BA43" s="923"/>
      <c r="BB43" s="923"/>
      <c r="BC43" s="923"/>
      <c r="BD43" s="923"/>
      <c r="BE43" s="914"/>
      <c r="BF43" s="914"/>
      <c r="BG43" s="914"/>
      <c r="BH43" s="914"/>
      <c r="BI43" s="915"/>
      <c r="BJ43" s="253"/>
      <c r="BK43" s="253"/>
      <c r="BL43" s="253"/>
      <c r="BM43" s="253"/>
      <c r="BN43" s="253"/>
      <c r="BO43" s="266"/>
      <c r="BP43" s="266"/>
      <c r="BQ43" s="263">
        <v>37</v>
      </c>
      <c r="BR43" s="264"/>
      <c r="BS43" s="853"/>
      <c r="BT43" s="854"/>
      <c r="BU43" s="854"/>
      <c r="BV43" s="854"/>
      <c r="BW43" s="854"/>
      <c r="BX43" s="854"/>
      <c r="BY43" s="854"/>
      <c r="BZ43" s="854"/>
      <c r="CA43" s="854"/>
      <c r="CB43" s="854"/>
      <c r="CC43" s="854"/>
      <c r="CD43" s="854"/>
      <c r="CE43" s="854"/>
      <c r="CF43" s="854"/>
      <c r="CG43" s="855"/>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x14ac:dyDescent="0.2">
      <c r="A44" s="262">
        <v>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16"/>
      <c r="AL44" s="917"/>
      <c r="AM44" s="917"/>
      <c r="AN44" s="917"/>
      <c r="AO44" s="917"/>
      <c r="AP44" s="917"/>
      <c r="AQ44" s="917"/>
      <c r="AR44" s="917"/>
      <c r="AS44" s="917"/>
      <c r="AT44" s="917"/>
      <c r="AU44" s="917"/>
      <c r="AV44" s="917"/>
      <c r="AW44" s="917"/>
      <c r="AX44" s="917"/>
      <c r="AY44" s="917"/>
      <c r="AZ44" s="923"/>
      <c r="BA44" s="923"/>
      <c r="BB44" s="923"/>
      <c r="BC44" s="923"/>
      <c r="BD44" s="923"/>
      <c r="BE44" s="914"/>
      <c r="BF44" s="914"/>
      <c r="BG44" s="914"/>
      <c r="BH44" s="914"/>
      <c r="BI44" s="915"/>
      <c r="BJ44" s="253"/>
      <c r="BK44" s="253"/>
      <c r="BL44" s="253"/>
      <c r="BM44" s="253"/>
      <c r="BN44" s="253"/>
      <c r="BO44" s="266"/>
      <c r="BP44" s="266"/>
      <c r="BQ44" s="263">
        <v>38</v>
      </c>
      <c r="BR44" s="264"/>
      <c r="BS44" s="853"/>
      <c r="BT44" s="854"/>
      <c r="BU44" s="854"/>
      <c r="BV44" s="854"/>
      <c r="BW44" s="854"/>
      <c r="BX44" s="854"/>
      <c r="BY44" s="854"/>
      <c r="BZ44" s="854"/>
      <c r="CA44" s="854"/>
      <c r="CB44" s="854"/>
      <c r="CC44" s="854"/>
      <c r="CD44" s="854"/>
      <c r="CE44" s="854"/>
      <c r="CF44" s="854"/>
      <c r="CG44" s="855"/>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x14ac:dyDescent="0.2">
      <c r="A45" s="262">
        <v>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16"/>
      <c r="AL45" s="917"/>
      <c r="AM45" s="917"/>
      <c r="AN45" s="917"/>
      <c r="AO45" s="917"/>
      <c r="AP45" s="917"/>
      <c r="AQ45" s="917"/>
      <c r="AR45" s="917"/>
      <c r="AS45" s="917"/>
      <c r="AT45" s="917"/>
      <c r="AU45" s="917"/>
      <c r="AV45" s="917"/>
      <c r="AW45" s="917"/>
      <c r="AX45" s="917"/>
      <c r="AY45" s="917"/>
      <c r="AZ45" s="923"/>
      <c r="BA45" s="923"/>
      <c r="BB45" s="923"/>
      <c r="BC45" s="923"/>
      <c r="BD45" s="923"/>
      <c r="BE45" s="914"/>
      <c r="BF45" s="914"/>
      <c r="BG45" s="914"/>
      <c r="BH45" s="914"/>
      <c r="BI45" s="915"/>
      <c r="BJ45" s="253"/>
      <c r="BK45" s="253"/>
      <c r="BL45" s="253"/>
      <c r="BM45" s="253"/>
      <c r="BN45" s="253"/>
      <c r="BO45" s="266"/>
      <c r="BP45" s="266"/>
      <c r="BQ45" s="263">
        <v>39</v>
      </c>
      <c r="BR45" s="264"/>
      <c r="BS45" s="853"/>
      <c r="BT45" s="854"/>
      <c r="BU45" s="854"/>
      <c r="BV45" s="854"/>
      <c r="BW45" s="854"/>
      <c r="BX45" s="854"/>
      <c r="BY45" s="854"/>
      <c r="BZ45" s="854"/>
      <c r="CA45" s="854"/>
      <c r="CB45" s="854"/>
      <c r="CC45" s="854"/>
      <c r="CD45" s="854"/>
      <c r="CE45" s="854"/>
      <c r="CF45" s="854"/>
      <c r="CG45" s="855"/>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x14ac:dyDescent="0.2">
      <c r="A46" s="262">
        <v>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16"/>
      <c r="AL46" s="917"/>
      <c r="AM46" s="917"/>
      <c r="AN46" s="917"/>
      <c r="AO46" s="917"/>
      <c r="AP46" s="917"/>
      <c r="AQ46" s="917"/>
      <c r="AR46" s="917"/>
      <c r="AS46" s="917"/>
      <c r="AT46" s="917"/>
      <c r="AU46" s="917"/>
      <c r="AV46" s="917"/>
      <c r="AW46" s="917"/>
      <c r="AX46" s="917"/>
      <c r="AY46" s="917"/>
      <c r="AZ46" s="923"/>
      <c r="BA46" s="923"/>
      <c r="BB46" s="923"/>
      <c r="BC46" s="923"/>
      <c r="BD46" s="923"/>
      <c r="BE46" s="914"/>
      <c r="BF46" s="914"/>
      <c r="BG46" s="914"/>
      <c r="BH46" s="914"/>
      <c r="BI46" s="915"/>
      <c r="BJ46" s="253"/>
      <c r="BK46" s="253"/>
      <c r="BL46" s="253"/>
      <c r="BM46" s="253"/>
      <c r="BN46" s="253"/>
      <c r="BO46" s="266"/>
      <c r="BP46" s="266"/>
      <c r="BQ46" s="263">
        <v>40</v>
      </c>
      <c r="BR46" s="264"/>
      <c r="BS46" s="853"/>
      <c r="BT46" s="854"/>
      <c r="BU46" s="854"/>
      <c r="BV46" s="854"/>
      <c r="BW46" s="854"/>
      <c r="BX46" s="854"/>
      <c r="BY46" s="854"/>
      <c r="BZ46" s="854"/>
      <c r="CA46" s="854"/>
      <c r="CB46" s="854"/>
      <c r="CC46" s="854"/>
      <c r="CD46" s="854"/>
      <c r="CE46" s="854"/>
      <c r="CF46" s="854"/>
      <c r="CG46" s="855"/>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x14ac:dyDescent="0.2">
      <c r="A47" s="262">
        <v>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16"/>
      <c r="AL47" s="917"/>
      <c r="AM47" s="917"/>
      <c r="AN47" s="917"/>
      <c r="AO47" s="917"/>
      <c r="AP47" s="917"/>
      <c r="AQ47" s="917"/>
      <c r="AR47" s="917"/>
      <c r="AS47" s="917"/>
      <c r="AT47" s="917"/>
      <c r="AU47" s="917"/>
      <c r="AV47" s="917"/>
      <c r="AW47" s="917"/>
      <c r="AX47" s="917"/>
      <c r="AY47" s="917"/>
      <c r="AZ47" s="923"/>
      <c r="BA47" s="923"/>
      <c r="BB47" s="923"/>
      <c r="BC47" s="923"/>
      <c r="BD47" s="923"/>
      <c r="BE47" s="914"/>
      <c r="BF47" s="914"/>
      <c r="BG47" s="914"/>
      <c r="BH47" s="914"/>
      <c r="BI47" s="915"/>
      <c r="BJ47" s="253"/>
      <c r="BK47" s="253"/>
      <c r="BL47" s="253"/>
      <c r="BM47" s="253"/>
      <c r="BN47" s="253"/>
      <c r="BO47" s="266"/>
      <c r="BP47" s="266"/>
      <c r="BQ47" s="263">
        <v>41</v>
      </c>
      <c r="BR47" s="264"/>
      <c r="BS47" s="853"/>
      <c r="BT47" s="854"/>
      <c r="BU47" s="854"/>
      <c r="BV47" s="854"/>
      <c r="BW47" s="854"/>
      <c r="BX47" s="854"/>
      <c r="BY47" s="854"/>
      <c r="BZ47" s="854"/>
      <c r="CA47" s="854"/>
      <c r="CB47" s="854"/>
      <c r="CC47" s="854"/>
      <c r="CD47" s="854"/>
      <c r="CE47" s="854"/>
      <c r="CF47" s="854"/>
      <c r="CG47" s="855"/>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x14ac:dyDescent="0.2">
      <c r="A48" s="262">
        <v>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16"/>
      <c r="AL48" s="917"/>
      <c r="AM48" s="917"/>
      <c r="AN48" s="917"/>
      <c r="AO48" s="917"/>
      <c r="AP48" s="917"/>
      <c r="AQ48" s="917"/>
      <c r="AR48" s="917"/>
      <c r="AS48" s="917"/>
      <c r="AT48" s="917"/>
      <c r="AU48" s="917"/>
      <c r="AV48" s="917"/>
      <c r="AW48" s="917"/>
      <c r="AX48" s="917"/>
      <c r="AY48" s="917"/>
      <c r="AZ48" s="923"/>
      <c r="BA48" s="923"/>
      <c r="BB48" s="923"/>
      <c r="BC48" s="923"/>
      <c r="BD48" s="923"/>
      <c r="BE48" s="914"/>
      <c r="BF48" s="914"/>
      <c r="BG48" s="914"/>
      <c r="BH48" s="914"/>
      <c r="BI48" s="915"/>
      <c r="BJ48" s="253"/>
      <c r="BK48" s="253"/>
      <c r="BL48" s="253"/>
      <c r="BM48" s="253"/>
      <c r="BN48" s="253"/>
      <c r="BO48" s="266"/>
      <c r="BP48" s="266"/>
      <c r="BQ48" s="263">
        <v>42</v>
      </c>
      <c r="BR48" s="264"/>
      <c r="BS48" s="853"/>
      <c r="BT48" s="854"/>
      <c r="BU48" s="854"/>
      <c r="BV48" s="854"/>
      <c r="BW48" s="854"/>
      <c r="BX48" s="854"/>
      <c r="BY48" s="854"/>
      <c r="BZ48" s="854"/>
      <c r="CA48" s="854"/>
      <c r="CB48" s="854"/>
      <c r="CC48" s="854"/>
      <c r="CD48" s="854"/>
      <c r="CE48" s="854"/>
      <c r="CF48" s="854"/>
      <c r="CG48" s="855"/>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x14ac:dyDescent="0.2">
      <c r="A49" s="262">
        <v>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16"/>
      <c r="AL49" s="917"/>
      <c r="AM49" s="917"/>
      <c r="AN49" s="917"/>
      <c r="AO49" s="917"/>
      <c r="AP49" s="917"/>
      <c r="AQ49" s="917"/>
      <c r="AR49" s="917"/>
      <c r="AS49" s="917"/>
      <c r="AT49" s="917"/>
      <c r="AU49" s="917"/>
      <c r="AV49" s="917"/>
      <c r="AW49" s="917"/>
      <c r="AX49" s="917"/>
      <c r="AY49" s="917"/>
      <c r="AZ49" s="923"/>
      <c r="BA49" s="923"/>
      <c r="BB49" s="923"/>
      <c r="BC49" s="923"/>
      <c r="BD49" s="923"/>
      <c r="BE49" s="914"/>
      <c r="BF49" s="914"/>
      <c r="BG49" s="914"/>
      <c r="BH49" s="914"/>
      <c r="BI49" s="915"/>
      <c r="BJ49" s="253"/>
      <c r="BK49" s="253"/>
      <c r="BL49" s="253"/>
      <c r="BM49" s="253"/>
      <c r="BN49" s="253"/>
      <c r="BO49" s="266"/>
      <c r="BP49" s="266"/>
      <c r="BQ49" s="263">
        <v>43</v>
      </c>
      <c r="BR49" s="264"/>
      <c r="BS49" s="853"/>
      <c r="BT49" s="854"/>
      <c r="BU49" s="854"/>
      <c r="BV49" s="854"/>
      <c r="BW49" s="854"/>
      <c r="BX49" s="854"/>
      <c r="BY49" s="854"/>
      <c r="BZ49" s="854"/>
      <c r="CA49" s="854"/>
      <c r="CB49" s="854"/>
      <c r="CC49" s="854"/>
      <c r="CD49" s="854"/>
      <c r="CE49" s="854"/>
      <c r="CF49" s="854"/>
      <c r="CG49" s="855"/>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x14ac:dyDescent="0.2">
      <c r="A50" s="262">
        <v>23</v>
      </c>
      <c r="B50" s="840"/>
      <c r="C50" s="841"/>
      <c r="D50" s="841"/>
      <c r="E50" s="841"/>
      <c r="F50" s="841"/>
      <c r="G50" s="841"/>
      <c r="H50" s="841"/>
      <c r="I50" s="841"/>
      <c r="J50" s="841"/>
      <c r="K50" s="841"/>
      <c r="L50" s="841"/>
      <c r="M50" s="841"/>
      <c r="N50" s="841"/>
      <c r="O50" s="841"/>
      <c r="P50" s="842"/>
      <c r="Q50" s="924"/>
      <c r="R50" s="925"/>
      <c r="S50" s="925"/>
      <c r="T50" s="925"/>
      <c r="U50" s="925"/>
      <c r="V50" s="925"/>
      <c r="W50" s="925"/>
      <c r="X50" s="925"/>
      <c r="Y50" s="925"/>
      <c r="Z50" s="925"/>
      <c r="AA50" s="925"/>
      <c r="AB50" s="925"/>
      <c r="AC50" s="925"/>
      <c r="AD50" s="925"/>
      <c r="AE50" s="926"/>
      <c r="AF50" s="846"/>
      <c r="AG50" s="847"/>
      <c r="AH50" s="847"/>
      <c r="AI50" s="847"/>
      <c r="AJ50" s="848"/>
      <c r="AK50" s="927"/>
      <c r="AL50" s="925"/>
      <c r="AM50" s="925"/>
      <c r="AN50" s="925"/>
      <c r="AO50" s="925"/>
      <c r="AP50" s="925"/>
      <c r="AQ50" s="925"/>
      <c r="AR50" s="925"/>
      <c r="AS50" s="925"/>
      <c r="AT50" s="925"/>
      <c r="AU50" s="925"/>
      <c r="AV50" s="925"/>
      <c r="AW50" s="925"/>
      <c r="AX50" s="925"/>
      <c r="AY50" s="925"/>
      <c r="AZ50" s="928"/>
      <c r="BA50" s="928"/>
      <c r="BB50" s="928"/>
      <c r="BC50" s="928"/>
      <c r="BD50" s="928"/>
      <c r="BE50" s="914"/>
      <c r="BF50" s="914"/>
      <c r="BG50" s="914"/>
      <c r="BH50" s="914"/>
      <c r="BI50" s="915"/>
      <c r="BJ50" s="253"/>
      <c r="BK50" s="253"/>
      <c r="BL50" s="253"/>
      <c r="BM50" s="253"/>
      <c r="BN50" s="253"/>
      <c r="BO50" s="266"/>
      <c r="BP50" s="266"/>
      <c r="BQ50" s="263">
        <v>44</v>
      </c>
      <c r="BR50" s="264"/>
      <c r="BS50" s="853"/>
      <c r="BT50" s="854"/>
      <c r="BU50" s="854"/>
      <c r="BV50" s="854"/>
      <c r="BW50" s="854"/>
      <c r="BX50" s="854"/>
      <c r="BY50" s="854"/>
      <c r="BZ50" s="854"/>
      <c r="CA50" s="854"/>
      <c r="CB50" s="854"/>
      <c r="CC50" s="854"/>
      <c r="CD50" s="854"/>
      <c r="CE50" s="854"/>
      <c r="CF50" s="854"/>
      <c r="CG50" s="855"/>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x14ac:dyDescent="0.2">
      <c r="A51" s="262">
        <v>24</v>
      </c>
      <c r="B51" s="840"/>
      <c r="C51" s="841"/>
      <c r="D51" s="841"/>
      <c r="E51" s="841"/>
      <c r="F51" s="841"/>
      <c r="G51" s="841"/>
      <c r="H51" s="841"/>
      <c r="I51" s="841"/>
      <c r="J51" s="841"/>
      <c r="K51" s="841"/>
      <c r="L51" s="841"/>
      <c r="M51" s="841"/>
      <c r="N51" s="841"/>
      <c r="O51" s="841"/>
      <c r="P51" s="842"/>
      <c r="Q51" s="924"/>
      <c r="R51" s="925"/>
      <c r="S51" s="925"/>
      <c r="T51" s="925"/>
      <c r="U51" s="925"/>
      <c r="V51" s="925"/>
      <c r="W51" s="925"/>
      <c r="X51" s="925"/>
      <c r="Y51" s="925"/>
      <c r="Z51" s="925"/>
      <c r="AA51" s="925"/>
      <c r="AB51" s="925"/>
      <c r="AC51" s="925"/>
      <c r="AD51" s="925"/>
      <c r="AE51" s="926"/>
      <c r="AF51" s="846"/>
      <c r="AG51" s="847"/>
      <c r="AH51" s="847"/>
      <c r="AI51" s="847"/>
      <c r="AJ51" s="848"/>
      <c r="AK51" s="927"/>
      <c r="AL51" s="925"/>
      <c r="AM51" s="925"/>
      <c r="AN51" s="925"/>
      <c r="AO51" s="925"/>
      <c r="AP51" s="925"/>
      <c r="AQ51" s="925"/>
      <c r="AR51" s="925"/>
      <c r="AS51" s="925"/>
      <c r="AT51" s="925"/>
      <c r="AU51" s="925"/>
      <c r="AV51" s="925"/>
      <c r="AW51" s="925"/>
      <c r="AX51" s="925"/>
      <c r="AY51" s="925"/>
      <c r="AZ51" s="928"/>
      <c r="BA51" s="928"/>
      <c r="BB51" s="928"/>
      <c r="BC51" s="928"/>
      <c r="BD51" s="928"/>
      <c r="BE51" s="914"/>
      <c r="BF51" s="914"/>
      <c r="BG51" s="914"/>
      <c r="BH51" s="914"/>
      <c r="BI51" s="915"/>
      <c r="BJ51" s="253"/>
      <c r="BK51" s="253"/>
      <c r="BL51" s="253"/>
      <c r="BM51" s="253"/>
      <c r="BN51" s="253"/>
      <c r="BO51" s="266"/>
      <c r="BP51" s="266"/>
      <c r="BQ51" s="263">
        <v>45</v>
      </c>
      <c r="BR51" s="264"/>
      <c r="BS51" s="853"/>
      <c r="BT51" s="854"/>
      <c r="BU51" s="854"/>
      <c r="BV51" s="854"/>
      <c r="BW51" s="854"/>
      <c r="BX51" s="854"/>
      <c r="BY51" s="854"/>
      <c r="BZ51" s="854"/>
      <c r="CA51" s="854"/>
      <c r="CB51" s="854"/>
      <c r="CC51" s="854"/>
      <c r="CD51" s="854"/>
      <c r="CE51" s="854"/>
      <c r="CF51" s="854"/>
      <c r="CG51" s="855"/>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x14ac:dyDescent="0.2">
      <c r="A52" s="262">
        <v>25</v>
      </c>
      <c r="B52" s="840"/>
      <c r="C52" s="841"/>
      <c r="D52" s="841"/>
      <c r="E52" s="841"/>
      <c r="F52" s="841"/>
      <c r="G52" s="841"/>
      <c r="H52" s="841"/>
      <c r="I52" s="841"/>
      <c r="J52" s="841"/>
      <c r="K52" s="841"/>
      <c r="L52" s="841"/>
      <c r="M52" s="841"/>
      <c r="N52" s="841"/>
      <c r="O52" s="841"/>
      <c r="P52" s="842"/>
      <c r="Q52" s="924"/>
      <c r="R52" s="925"/>
      <c r="S52" s="925"/>
      <c r="T52" s="925"/>
      <c r="U52" s="925"/>
      <c r="V52" s="925"/>
      <c r="W52" s="925"/>
      <c r="X52" s="925"/>
      <c r="Y52" s="925"/>
      <c r="Z52" s="925"/>
      <c r="AA52" s="925"/>
      <c r="AB52" s="925"/>
      <c r="AC52" s="925"/>
      <c r="AD52" s="925"/>
      <c r="AE52" s="926"/>
      <c r="AF52" s="846"/>
      <c r="AG52" s="847"/>
      <c r="AH52" s="847"/>
      <c r="AI52" s="847"/>
      <c r="AJ52" s="848"/>
      <c r="AK52" s="927"/>
      <c r="AL52" s="925"/>
      <c r="AM52" s="925"/>
      <c r="AN52" s="925"/>
      <c r="AO52" s="925"/>
      <c r="AP52" s="925"/>
      <c r="AQ52" s="925"/>
      <c r="AR52" s="925"/>
      <c r="AS52" s="925"/>
      <c r="AT52" s="925"/>
      <c r="AU52" s="925"/>
      <c r="AV52" s="925"/>
      <c r="AW52" s="925"/>
      <c r="AX52" s="925"/>
      <c r="AY52" s="925"/>
      <c r="AZ52" s="928"/>
      <c r="BA52" s="928"/>
      <c r="BB52" s="928"/>
      <c r="BC52" s="928"/>
      <c r="BD52" s="928"/>
      <c r="BE52" s="914"/>
      <c r="BF52" s="914"/>
      <c r="BG52" s="914"/>
      <c r="BH52" s="914"/>
      <c r="BI52" s="915"/>
      <c r="BJ52" s="253"/>
      <c r="BK52" s="253"/>
      <c r="BL52" s="253"/>
      <c r="BM52" s="253"/>
      <c r="BN52" s="253"/>
      <c r="BO52" s="266"/>
      <c r="BP52" s="266"/>
      <c r="BQ52" s="263">
        <v>46</v>
      </c>
      <c r="BR52" s="264"/>
      <c r="BS52" s="853"/>
      <c r="BT52" s="854"/>
      <c r="BU52" s="854"/>
      <c r="BV52" s="854"/>
      <c r="BW52" s="854"/>
      <c r="BX52" s="854"/>
      <c r="BY52" s="854"/>
      <c r="BZ52" s="854"/>
      <c r="CA52" s="854"/>
      <c r="CB52" s="854"/>
      <c r="CC52" s="854"/>
      <c r="CD52" s="854"/>
      <c r="CE52" s="854"/>
      <c r="CF52" s="854"/>
      <c r="CG52" s="855"/>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x14ac:dyDescent="0.2">
      <c r="A53" s="262">
        <v>26</v>
      </c>
      <c r="B53" s="840"/>
      <c r="C53" s="841"/>
      <c r="D53" s="841"/>
      <c r="E53" s="841"/>
      <c r="F53" s="841"/>
      <c r="G53" s="841"/>
      <c r="H53" s="841"/>
      <c r="I53" s="841"/>
      <c r="J53" s="841"/>
      <c r="K53" s="841"/>
      <c r="L53" s="841"/>
      <c r="M53" s="841"/>
      <c r="N53" s="841"/>
      <c r="O53" s="841"/>
      <c r="P53" s="842"/>
      <c r="Q53" s="924"/>
      <c r="R53" s="925"/>
      <c r="S53" s="925"/>
      <c r="T53" s="925"/>
      <c r="U53" s="925"/>
      <c r="V53" s="925"/>
      <c r="W53" s="925"/>
      <c r="X53" s="925"/>
      <c r="Y53" s="925"/>
      <c r="Z53" s="925"/>
      <c r="AA53" s="925"/>
      <c r="AB53" s="925"/>
      <c r="AC53" s="925"/>
      <c r="AD53" s="925"/>
      <c r="AE53" s="926"/>
      <c r="AF53" s="846"/>
      <c r="AG53" s="847"/>
      <c r="AH53" s="847"/>
      <c r="AI53" s="847"/>
      <c r="AJ53" s="848"/>
      <c r="AK53" s="927"/>
      <c r="AL53" s="925"/>
      <c r="AM53" s="925"/>
      <c r="AN53" s="925"/>
      <c r="AO53" s="925"/>
      <c r="AP53" s="925"/>
      <c r="AQ53" s="925"/>
      <c r="AR53" s="925"/>
      <c r="AS53" s="925"/>
      <c r="AT53" s="925"/>
      <c r="AU53" s="925"/>
      <c r="AV53" s="925"/>
      <c r="AW53" s="925"/>
      <c r="AX53" s="925"/>
      <c r="AY53" s="925"/>
      <c r="AZ53" s="928"/>
      <c r="BA53" s="928"/>
      <c r="BB53" s="928"/>
      <c r="BC53" s="928"/>
      <c r="BD53" s="928"/>
      <c r="BE53" s="914"/>
      <c r="BF53" s="914"/>
      <c r="BG53" s="914"/>
      <c r="BH53" s="914"/>
      <c r="BI53" s="915"/>
      <c r="BJ53" s="253"/>
      <c r="BK53" s="253"/>
      <c r="BL53" s="253"/>
      <c r="BM53" s="253"/>
      <c r="BN53" s="253"/>
      <c r="BO53" s="266"/>
      <c r="BP53" s="266"/>
      <c r="BQ53" s="263">
        <v>47</v>
      </c>
      <c r="BR53" s="264"/>
      <c r="BS53" s="853"/>
      <c r="BT53" s="854"/>
      <c r="BU53" s="854"/>
      <c r="BV53" s="854"/>
      <c r="BW53" s="854"/>
      <c r="BX53" s="854"/>
      <c r="BY53" s="854"/>
      <c r="BZ53" s="854"/>
      <c r="CA53" s="854"/>
      <c r="CB53" s="854"/>
      <c r="CC53" s="854"/>
      <c r="CD53" s="854"/>
      <c r="CE53" s="854"/>
      <c r="CF53" s="854"/>
      <c r="CG53" s="855"/>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x14ac:dyDescent="0.2">
      <c r="A54" s="262">
        <v>27</v>
      </c>
      <c r="B54" s="840"/>
      <c r="C54" s="841"/>
      <c r="D54" s="841"/>
      <c r="E54" s="841"/>
      <c r="F54" s="841"/>
      <c r="G54" s="841"/>
      <c r="H54" s="841"/>
      <c r="I54" s="841"/>
      <c r="J54" s="841"/>
      <c r="K54" s="841"/>
      <c r="L54" s="841"/>
      <c r="M54" s="841"/>
      <c r="N54" s="841"/>
      <c r="O54" s="841"/>
      <c r="P54" s="842"/>
      <c r="Q54" s="924"/>
      <c r="R54" s="925"/>
      <c r="S54" s="925"/>
      <c r="T54" s="925"/>
      <c r="U54" s="925"/>
      <c r="V54" s="925"/>
      <c r="W54" s="925"/>
      <c r="X54" s="925"/>
      <c r="Y54" s="925"/>
      <c r="Z54" s="925"/>
      <c r="AA54" s="925"/>
      <c r="AB54" s="925"/>
      <c r="AC54" s="925"/>
      <c r="AD54" s="925"/>
      <c r="AE54" s="926"/>
      <c r="AF54" s="846"/>
      <c r="AG54" s="847"/>
      <c r="AH54" s="847"/>
      <c r="AI54" s="847"/>
      <c r="AJ54" s="848"/>
      <c r="AK54" s="927"/>
      <c r="AL54" s="925"/>
      <c r="AM54" s="925"/>
      <c r="AN54" s="925"/>
      <c r="AO54" s="925"/>
      <c r="AP54" s="925"/>
      <c r="AQ54" s="925"/>
      <c r="AR54" s="925"/>
      <c r="AS54" s="925"/>
      <c r="AT54" s="925"/>
      <c r="AU54" s="925"/>
      <c r="AV54" s="925"/>
      <c r="AW54" s="925"/>
      <c r="AX54" s="925"/>
      <c r="AY54" s="925"/>
      <c r="AZ54" s="928"/>
      <c r="BA54" s="928"/>
      <c r="BB54" s="928"/>
      <c r="BC54" s="928"/>
      <c r="BD54" s="928"/>
      <c r="BE54" s="914"/>
      <c r="BF54" s="914"/>
      <c r="BG54" s="914"/>
      <c r="BH54" s="914"/>
      <c r="BI54" s="915"/>
      <c r="BJ54" s="253"/>
      <c r="BK54" s="253"/>
      <c r="BL54" s="253"/>
      <c r="BM54" s="253"/>
      <c r="BN54" s="253"/>
      <c r="BO54" s="266"/>
      <c r="BP54" s="266"/>
      <c r="BQ54" s="263">
        <v>48</v>
      </c>
      <c r="BR54" s="264"/>
      <c r="BS54" s="853"/>
      <c r="BT54" s="854"/>
      <c r="BU54" s="854"/>
      <c r="BV54" s="854"/>
      <c r="BW54" s="854"/>
      <c r="BX54" s="854"/>
      <c r="BY54" s="854"/>
      <c r="BZ54" s="854"/>
      <c r="CA54" s="854"/>
      <c r="CB54" s="854"/>
      <c r="CC54" s="854"/>
      <c r="CD54" s="854"/>
      <c r="CE54" s="854"/>
      <c r="CF54" s="854"/>
      <c r="CG54" s="855"/>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x14ac:dyDescent="0.2">
      <c r="A55" s="262">
        <v>28</v>
      </c>
      <c r="B55" s="840"/>
      <c r="C55" s="841"/>
      <c r="D55" s="841"/>
      <c r="E55" s="841"/>
      <c r="F55" s="841"/>
      <c r="G55" s="841"/>
      <c r="H55" s="841"/>
      <c r="I55" s="841"/>
      <c r="J55" s="841"/>
      <c r="K55" s="841"/>
      <c r="L55" s="841"/>
      <c r="M55" s="841"/>
      <c r="N55" s="841"/>
      <c r="O55" s="841"/>
      <c r="P55" s="842"/>
      <c r="Q55" s="924"/>
      <c r="R55" s="925"/>
      <c r="S55" s="925"/>
      <c r="T55" s="925"/>
      <c r="U55" s="925"/>
      <c r="V55" s="925"/>
      <c r="W55" s="925"/>
      <c r="X55" s="925"/>
      <c r="Y55" s="925"/>
      <c r="Z55" s="925"/>
      <c r="AA55" s="925"/>
      <c r="AB55" s="925"/>
      <c r="AC55" s="925"/>
      <c r="AD55" s="925"/>
      <c r="AE55" s="926"/>
      <c r="AF55" s="846"/>
      <c r="AG55" s="847"/>
      <c r="AH55" s="847"/>
      <c r="AI55" s="847"/>
      <c r="AJ55" s="848"/>
      <c r="AK55" s="927"/>
      <c r="AL55" s="925"/>
      <c r="AM55" s="925"/>
      <c r="AN55" s="925"/>
      <c r="AO55" s="925"/>
      <c r="AP55" s="925"/>
      <c r="AQ55" s="925"/>
      <c r="AR55" s="925"/>
      <c r="AS55" s="925"/>
      <c r="AT55" s="925"/>
      <c r="AU55" s="925"/>
      <c r="AV55" s="925"/>
      <c r="AW55" s="925"/>
      <c r="AX55" s="925"/>
      <c r="AY55" s="925"/>
      <c r="AZ55" s="928"/>
      <c r="BA55" s="928"/>
      <c r="BB55" s="928"/>
      <c r="BC55" s="928"/>
      <c r="BD55" s="928"/>
      <c r="BE55" s="914"/>
      <c r="BF55" s="914"/>
      <c r="BG55" s="914"/>
      <c r="BH55" s="914"/>
      <c r="BI55" s="915"/>
      <c r="BJ55" s="253"/>
      <c r="BK55" s="253"/>
      <c r="BL55" s="253"/>
      <c r="BM55" s="253"/>
      <c r="BN55" s="253"/>
      <c r="BO55" s="266"/>
      <c r="BP55" s="266"/>
      <c r="BQ55" s="263">
        <v>49</v>
      </c>
      <c r="BR55" s="264"/>
      <c r="BS55" s="853"/>
      <c r="BT55" s="854"/>
      <c r="BU55" s="854"/>
      <c r="BV55" s="854"/>
      <c r="BW55" s="854"/>
      <c r="BX55" s="854"/>
      <c r="BY55" s="854"/>
      <c r="BZ55" s="854"/>
      <c r="CA55" s="854"/>
      <c r="CB55" s="854"/>
      <c r="CC55" s="854"/>
      <c r="CD55" s="854"/>
      <c r="CE55" s="854"/>
      <c r="CF55" s="854"/>
      <c r="CG55" s="855"/>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x14ac:dyDescent="0.2">
      <c r="A56" s="262">
        <v>29</v>
      </c>
      <c r="B56" s="840"/>
      <c r="C56" s="841"/>
      <c r="D56" s="841"/>
      <c r="E56" s="841"/>
      <c r="F56" s="841"/>
      <c r="G56" s="841"/>
      <c r="H56" s="841"/>
      <c r="I56" s="841"/>
      <c r="J56" s="841"/>
      <c r="K56" s="841"/>
      <c r="L56" s="841"/>
      <c r="M56" s="841"/>
      <c r="N56" s="841"/>
      <c r="O56" s="841"/>
      <c r="P56" s="842"/>
      <c r="Q56" s="924"/>
      <c r="R56" s="925"/>
      <c r="S56" s="925"/>
      <c r="T56" s="925"/>
      <c r="U56" s="925"/>
      <c r="V56" s="925"/>
      <c r="W56" s="925"/>
      <c r="X56" s="925"/>
      <c r="Y56" s="925"/>
      <c r="Z56" s="925"/>
      <c r="AA56" s="925"/>
      <c r="AB56" s="925"/>
      <c r="AC56" s="925"/>
      <c r="AD56" s="925"/>
      <c r="AE56" s="926"/>
      <c r="AF56" s="846"/>
      <c r="AG56" s="847"/>
      <c r="AH56" s="847"/>
      <c r="AI56" s="847"/>
      <c r="AJ56" s="848"/>
      <c r="AK56" s="927"/>
      <c r="AL56" s="925"/>
      <c r="AM56" s="925"/>
      <c r="AN56" s="925"/>
      <c r="AO56" s="925"/>
      <c r="AP56" s="925"/>
      <c r="AQ56" s="925"/>
      <c r="AR56" s="925"/>
      <c r="AS56" s="925"/>
      <c r="AT56" s="925"/>
      <c r="AU56" s="925"/>
      <c r="AV56" s="925"/>
      <c r="AW56" s="925"/>
      <c r="AX56" s="925"/>
      <c r="AY56" s="925"/>
      <c r="AZ56" s="928"/>
      <c r="BA56" s="928"/>
      <c r="BB56" s="928"/>
      <c r="BC56" s="928"/>
      <c r="BD56" s="928"/>
      <c r="BE56" s="914"/>
      <c r="BF56" s="914"/>
      <c r="BG56" s="914"/>
      <c r="BH56" s="914"/>
      <c r="BI56" s="915"/>
      <c r="BJ56" s="253"/>
      <c r="BK56" s="253"/>
      <c r="BL56" s="253"/>
      <c r="BM56" s="253"/>
      <c r="BN56" s="253"/>
      <c r="BO56" s="266"/>
      <c r="BP56" s="266"/>
      <c r="BQ56" s="263">
        <v>50</v>
      </c>
      <c r="BR56" s="264"/>
      <c r="BS56" s="853"/>
      <c r="BT56" s="854"/>
      <c r="BU56" s="854"/>
      <c r="BV56" s="854"/>
      <c r="BW56" s="854"/>
      <c r="BX56" s="854"/>
      <c r="BY56" s="854"/>
      <c r="BZ56" s="854"/>
      <c r="CA56" s="854"/>
      <c r="CB56" s="854"/>
      <c r="CC56" s="854"/>
      <c r="CD56" s="854"/>
      <c r="CE56" s="854"/>
      <c r="CF56" s="854"/>
      <c r="CG56" s="855"/>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x14ac:dyDescent="0.2">
      <c r="A57" s="262">
        <v>30</v>
      </c>
      <c r="B57" s="840"/>
      <c r="C57" s="841"/>
      <c r="D57" s="841"/>
      <c r="E57" s="841"/>
      <c r="F57" s="841"/>
      <c r="G57" s="841"/>
      <c r="H57" s="841"/>
      <c r="I57" s="841"/>
      <c r="J57" s="841"/>
      <c r="K57" s="841"/>
      <c r="L57" s="841"/>
      <c r="M57" s="841"/>
      <c r="N57" s="841"/>
      <c r="O57" s="841"/>
      <c r="P57" s="842"/>
      <c r="Q57" s="924"/>
      <c r="R57" s="925"/>
      <c r="S57" s="925"/>
      <c r="T57" s="925"/>
      <c r="U57" s="925"/>
      <c r="V57" s="925"/>
      <c r="W57" s="925"/>
      <c r="X57" s="925"/>
      <c r="Y57" s="925"/>
      <c r="Z57" s="925"/>
      <c r="AA57" s="925"/>
      <c r="AB57" s="925"/>
      <c r="AC57" s="925"/>
      <c r="AD57" s="925"/>
      <c r="AE57" s="926"/>
      <c r="AF57" s="846"/>
      <c r="AG57" s="847"/>
      <c r="AH57" s="847"/>
      <c r="AI57" s="847"/>
      <c r="AJ57" s="848"/>
      <c r="AK57" s="927"/>
      <c r="AL57" s="925"/>
      <c r="AM57" s="925"/>
      <c r="AN57" s="925"/>
      <c r="AO57" s="925"/>
      <c r="AP57" s="925"/>
      <c r="AQ57" s="925"/>
      <c r="AR57" s="925"/>
      <c r="AS57" s="925"/>
      <c r="AT57" s="925"/>
      <c r="AU57" s="925"/>
      <c r="AV57" s="925"/>
      <c r="AW57" s="925"/>
      <c r="AX57" s="925"/>
      <c r="AY57" s="925"/>
      <c r="AZ57" s="928"/>
      <c r="BA57" s="928"/>
      <c r="BB57" s="928"/>
      <c r="BC57" s="928"/>
      <c r="BD57" s="928"/>
      <c r="BE57" s="914"/>
      <c r="BF57" s="914"/>
      <c r="BG57" s="914"/>
      <c r="BH57" s="914"/>
      <c r="BI57" s="915"/>
      <c r="BJ57" s="253"/>
      <c r="BK57" s="253"/>
      <c r="BL57" s="253"/>
      <c r="BM57" s="253"/>
      <c r="BN57" s="253"/>
      <c r="BO57" s="266"/>
      <c r="BP57" s="266"/>
      <c r="BQ57" s="263">
        <v>51</v>
      </c>
      <c r="BR57" s="264"/>
      <c r="BS57" s="853"/>
      <c r="BT57" s="854"/>
      <c r="BU57" s="854"/>
      <c r="BV57" s="854"/>
      <c r="BW57" s="854"/>
      <c r="BX57" s="854"/>
      <c r="BY57" s="854"/>
      <c r="BZ57" s="854"/>
      <c r="CA57" s="854"/>
      <c r="CB57" s="854"/>
      <c r="CC57" s="854"/>
      <c r="CD57" s="854"/>
      <c r="CE57" s="854"/>
      <c r="CF57" s="854"/>
      <c r="CG57" s="855"/>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x14ac:dyDescent="0.2">
      <c r="A58" s="262">
        <v>31</v>
      </c>
      <c r="B58" s="840"/>
      <c r="C58" s="841"/>
      <c r="D58" s="841"/>
      <c r="E58" s="841"/>
      <c r="F58" s="841"/>
      <c r="G58" s="841"/>
      <c r="H58" s="841"/>
      <c r="I58" s="841"/>
      <c r="J58" s="841"/>
      <c r="K58" s="841"/>
      <c r="L58" s="841"/>
      <c r="M58" s="841"/>
      <c r="N58" s="841"/>
      <c r="O58" s="841"/>
      <c r="P58" s="842"/>
      <c r="Q58" s="924"/>
      <c r="R58" s="925"/>
      <c r="S58" s="925"/>
      <c r="T58" s="925"/>
      <c r="U58" s="925"/>
      <c r="V58" s="925"/>
      <c r="W58" s="925"/>
      <c r="X58" s="925"/>
      <c r="Y58" s="925"/>
      <c r="Z58" s="925"/>
      <c r="AA58" s="925"/>
      <c r="AB58" s="925"/>
      <c r="AC58" s="925"/>
      <c r="AD58" s="925"/>
      <c r="AE58" s="926"/>
      <c r="AF58" s="846"/>
      <c r="AG58" s="847"/>
      <c r="AH58" s="847"/>
      <c r="AI58" s="847"/>
      <c r="AJ58" s="848"/>
      <c r="AK58" s="927"/>
      <c r="AL58" s="925"/>
      <c r="AM58" s="925"/>
      <c r="AN58" s="925"/>
      <c r="AO58" s="925"/>
      <c r="AP58" s="925"/>
      <c r="AQ58" s="925"/>
      <c r="AR58" s="925"/>
      <c r="AS58" s="925"/>
      <c r="AT58" s="925"/>
      <c r="AU58" s="925"/>
      <c r="AV58" s="925"/>
      <c r="AW58" s="925"/>
      <c r="AX58" s="925"/>
      <c r="AY58" s="925"/>
      <c r="AZ58" s="928"/>
      <c r="BA58" s="928"/>
      <c r="BB58" s="928"/>
      <c r="BC58" s="928"/>
      <c r="BD58" s="928"/>
      <c r="BE58" s="914"/>
      <c r="BF58" s="914"/>
      <c r="BG58" s="914"/>
      <c r="BH58" s="914"/>
      <c r="BI58" s="915"/>
      <c r="BJ58" s="253"/>
      <c r="BK58" s="253"/>
      <c r="BL58" s="253"/>
      <c r="BM58" s="253"/>
      <c r="BN58" s="253"/>
      <c r="BO58" s="266"/>
      <c r="BP58" s="266"/>
      <c r="BQ58" s="263">
        <v>52</v>
      </c>
      <c r="BR58" s="264"/>
      <c r="BS58" s="853"/>
      <c r="BT58" s="854"/>
      <c r="BU58" s="854"/>
      <c r="BV58" s="854"/>
      <c r="BW58" s="854"/>
      <c r="BX58" s="854"/>
      <c r="BY58" s="854"/>
      <c r="BZ58" s="854"/>
      <c r="CA58" s="854"/>
      <c r="CB58" s="854"/>
      <c r="CC58" s="854"/>
      <c r="CD58" s="854"/>
      <c r="CE58" s="854"/>
      <c r="CF58" s="854"/>
      <c r="CG58" s="855"/>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x14ac:dyDescent="0.2">
      <c r="A59" s="262">
        <v>32</v>
      </c>
      <c r="B59" s="840"/>
      <c r="C59" s="841"/>
      <c r="D59" s="841"/>
      <c r="E59" s="841"/>
      <c r="F59" s="841"/>
      <c r="G59" s="841"/>
      <c r="H59" s="841"/>
      <c r="I59" s="841"/>
      <c r="J59" s="841"/>
      <c r="K59" s="841"/>
      <c r="L59" s="841"/>
      <c r="M59" s="841"/>
      <c r="N59" s="841"/>
      <c r="O59" s="841"/>
      <c r="P59" s="842"/>
      <c r="Q59" s="924"/>
      <c r="R59" s="925"/>
      <c r="S59" s="925"/>
      <c r="T59" s="925"/>
      <c r="U59" s="925"/>
      <c r="V59" s="925"/>
      <c r="W59" s="925"/>
      <c r="X59" s="925"/>
      <c r="Y59" s="925"/>
      <c r="Z59" s="925"/>
      <c r="AA59" s="925"/>
      <c r="AB59" s="925"/>
      <c r="AC59" s="925"/>
      <c r="AD59" s="925"/>
      <c r="AE59" s="926"/>
      <c r="AF59" s="846"/>
      <c r="AG59" s="847"/>
      <c r="AH59" s="847"/>
      <c r="AI59" s="847"/>
      <c r="AJ59" s="848"/>
      <c r="AK59" s="927"/>
      <c r="AL59" s="925"/>
      <c r="AM59" s="925"/>
      <c r="AN59" s="925"/>
      <c r="AO59" s="925"/>
      <c r="AP59" s="925"/>
      <c r="AQ59" s="925"/>
      <c r="AR59" s="925"/>
      <c r="AS59" s="925"/>
      <c r="AT59" s="925"/>
      <c r="AU59" s="925"/>
      <c r="AV59" s="925"/>
      <c r="AW59" s="925"/>
      <c r="AX59" s="925"/>
      <c r="AY59" s="925"/>
      <c r="AZ59" s="928"/>
      <c r="BA59" s="928"/>
      <c r="BB59" s="928"/>
      <c r="BC59" s="928"/>
      <c r="BD59" s="928"/>
      <c r="BE59" s="914"/>
      <c r="BF59" s="914"/>
      <c r="BG59" s="914"/>
      <c r="BH59" s="914"/>
      <c r="BI59" s="915"/>
      <c r="BJ59" s="253"/>
      <c r="BK59" s="253"/>
      <c r="BL59" s="253"/>
      <c r="BM59" s="253"/>
      <c r="BN59" s="253"/>
      <c r="BO59" s="266"/>
      <c r="BP59" s="266"/>
      <c r="BQ59" s="263">
        <v>53</v>
      </c>
      <c r="BR59" s="264"/>
      <c r="BS59" s="853"/>
      <c r="BT59" s="854"/>
      <c r="BU59" s="854"/>
      <c r="BV59" s="854"/>
      <c r="BW59" s="854"/>
      <c r="BX59" s="854"/>
      <c r="BY59" s="854"/>
      <c r="BZ59" s="854"/>
      <c r="CA59" s="854"/>
      <c r="CB59" s="854"/>
      <c r="CC59" s="854"/>
      <c r="CD59" s="854"/>
      <c r="CE59" s="854"/>
      <c r="CF59" s="854"/>
      <c r="CG59" s="855"/>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x14ac:dyDescent="0.2">
      <c r="A60" s="262">
        <v>33</v>
      </c>
      <c r="B60" s="840"/>
      <c r="C60" s="841"/>
      <c r="D60" s="841"/>
      <c r="E60" s="841"/>
      <c r="F60" s="841"/>
      <c r="G60" s="841"/>
      <c r="H60" s="841"/>
      <c r="I60" s="841"/>
      <c r="J60" s="841"/>
      <c r="K60" s="841"/>
      <c r="L60" s="841"/>
      <c r="M60" s="841"/>
      <c r="N60" s="841"/>
      <c r="O60" s="841"/>
      <c r="P60" s="842"/>
      <c r="Q60" s="924"/>
      <c r="R60" s="925"/>
      <c r="S60" s="925"/>
      <c r="T60" s="925"/>
      <c r="U60" s="925"/>
      <c r="V60" s="925"/>
      <c r="W60" s="925"/>
      <c r="X60" s="925"/>
      <c r="Y60" s="925"/>
      <c r="Z60" s="925"/>
      <c r="AA60" s="925"/>
      <c r="AB60" s="925"/>
      <c r="AC60" s="925"/>
      <c r="AD60" s="925"/>
      <c r="AE60" s="926"/>
      <c r="AF60" s="846"/>
      <c r="AG60" s="847"/>
      <c r="AH60" s="847"/>
      <c r="AI60" s="847"/>
      <c r="AJ60" s="848"/>
      <c r="AK60" s="927"/>
      <c r="AL60" s="925"/>
      <c r="AM60" s="925"/>
      <c r="AN60" s="925"/>
      <c r="AO60" s="925"/>
      <c r="AP60" s="925"/>
      <c r="AQ60" s="925"/>
      <c r="AR60" s="925"/>
      <c r="AS60" s="925"/>
      <c r="AT60" s="925"/>
      <c r="AU60" s="925"/>
      <c r="AV60" s="925"/>
      <c r="AW60" s="925"/>
      <c r="AX60" s="925"/>
      <c r="AY60" s="925"/>
      <c r="AZ60" s="928"/>
      <c r="BA60" s="928"/>
      <c r="BB60" s="928"/>
      <c r="BC60" s="928"/>
      <c r="BD60" s="928"/>
      <c r="BE60" s="914"/>
      <c r="BF60" s="914"/>
      <c r="BG60" s="914"/>
      <c r="BH60" s="914"/>
      <c r="BI60" s="915"/>
      <c r="BJ60" s="253"/>
      <c r="BK60" s="253"/>
      <c r="BL60" s="253"/>
      <c r="BM60" s="253"/>
      <c r="BN60" s="253"/>
      <c r="BO60" s="266"/>
      <c r="BP60" s="266"/>
      <c r="BQ60" s="263">
        <v>54</v>
      </c>
      <c r="BR60" s="264"/>
      <c r="BS60" s="853"/>
      <c r="BT60" s="854"/>
      <c r="BU60" s="854"/>
      <c r="BV60" s="854"/>
      <c r="BW60" s="854"/>
      <c r="BX60" s="854"/>
      <c r="BY60" s="854"/>
      <c r="BZ60" s="854"/>
      <c r="CA60" s="854"/>
      <c r="CB60" s="854"/>
      <c r="CC60" s="854"/>
      <c r="CD60" s="854"/>
      <c r="CE60" s="854"/>
      <c r="CF60" s="854"/>
      <c r="CG60" s="855"/>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x14ac:dyDescent="0.25">
      <c r="A61" s="262">
        <v>34</v>
      </c>
      <c r="B61" s="840"/>
      <c r="C61" s="841"/>
      <c r="D61" s="841"/>
      <c r="E61" s="841"/>
      <c r="F61" s="841"/>
      <c r="G61" s="841"/>
      <c r="H61" s="841"/>
      <c r="I61" s="841"/>
      <c r="J61" s="841"/>
      <c r="K61" s="841"/>
      <c r="L61" s="841"/>
      <c r="M61" s="841"/>
      <c r="N61" s="841"/>
      <c r="O61" s="841"/>
      <c r="P61" s="842"/>
      <c r="Q61" s="924"/>
      <c r="R61" s="925"/>
      <c r="S61" s="925"/>
      <c r="T61" s="925"/>
      <c r="U61" s="925"/>
      <c r="V61" s="925"/>
      <c r="W61" s="925"/>
      <c r="X61" s="925"/>
      <c r="Y61" s="925"/>
      <c r="Z61" s="925"/>
      <c r="AA61" s="925"/>
      <c r="AB61" s="925"/>
      <c r="AC61" s="925"/>
      <c r="AD61" s="925"/>
      <c r="AE61" s="926"/>
      <c r="AF61" s="846"/>
      <c r="AG61" s="847"/>
      <c r="AH61" s="847"/>
      <c r="AI61" s="847"/>
      <c r="AJ61" s="848"/>
      <c r="AK61" s="927"/>
      <c r="AL61" s="925"/>
      <c r="AM61" s="925"/>
      <c r="AN61" s="925"/>
      <c r="AO61" s="925"/>
      <c r="AP61" s="925"/>
      <c r="AQ61" s="925"/>
      <c r="AR61" s="925"/>
      <c r="AS61" s="925"/>
      <c r="AT61" s="925"/>
      <c r="AU61" s="925"/>
      <c r="AV61" s="925"/>
      <c r="AW61" s="925"/>
      <c r="AX61" s="925"/>
      <c r="AY61" s="925"/>
      <c r="AZ61" s="928"/>
      <c r="BA61" s="928"/>
      <c r="BB61" s="928"/>
      <c r="BC61" s="928"/>
      <c r="BD61" s="928"/>
      <c r="BE61" s="914"/>
      <c r="BF61" s="914"/>
      <c r="BG61" s="914"/>
      <c r="BH61" s="914"/>
      <c r="BI61" s="915"/>
      <c r="BJ61" s="253"/>
      <c r="BK61" s="253"/>
      <c r="BL61" s="253"/>
      <c r="BM61" s="253"/>
      <c r="BN61" s="253"/>
      <c r="BO61" s="266"/>
      <c r="BP61" s="266"/>
      <c r="BQ61" s="263">
        <v>55</v>
      </c>
      <c r="BR61" s="264"/>
      <c r="BS61" s="853"/>
      <c r="BT61" s="854"/>
      <c r="BU61" s="854"/>
      <c r="BV61" s="854"/>
      <c r="BW61" s="854"/>
      <c r="BX61" s="854"/>
      <c r="BY61" s="854"/>
      <c r="BZ61" s="854"/>
      <c r="CA61" s="854"/>
      <c r="CB61" s="854"/>
      <c r="CC61" s="854"/>
      <c r="CD61" s="854"/>
      <c r="CE61" s="854"/>
      <c r="CF61" s="854"/>
      <c r="CG61" s="855"/>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x14ac:dyDescent="0.2">
      <c r="A62" s="262">
        <v>35</v>
      </c>
      <c r="B62" s="840"/>
      <c r="C62" s="841"/>
      <c r="D62" s="841"/>
      <c r="E62" s="841"/>
      <c r="F62" s="841"/>
      <c r="G62" s="841"/>
      <c r="H62" s="841"/>
      <c r="I62" s="841"/>
      <c r="J62" s="841"/>
      <c r="K62" s="841"/>
      <c r="L62" s="841"/>
      <c r="M62" s="841"/>
      <c r="N62" s="841"/>
      <c r="O62" s="841"/>
      <c r="P62" s="842"/>
      <c r="Q62" s="924"/>
      <c r="R62" s="925"/>
      <c r="S62" s="925"/>
      <c r="T62" s="925"/>
      <c r="U62" s="925"/>
      <c r="V62" s="925"/>
      <c r="W62" s="925"/>
      <c r="X62" s="925"/>
      <c r="Y62" s="925"/>
      <c r="Z62" s="925"/>
      <c r="AA62" s="925"/>
      <c r="AB62" s="925"/>
      <c r="AC62" s="925"/>
      <c r="AD62" s="925"/>
      <c r="AE62" s="926"/>
      <c r="AF62" s="846"/>
      <c r="AG62" s="847"/>
      <c r="AH62" s="847"/>
      <c r="AI62" s="847"/>
      <c r="AJ62" s="848"/>
      <c r="AK62" s="927"/>
      <c r="AL62" s="925"/>
      <c r="AM62" s="925"/>
      <c r="AN62" s="925"/>
      <c r="AO62" s="925"/>
      <c r="AP62" s="925"/>
      <c r="AQ62" s="925"/>
      <c r="AR62" s="925"/>
      <c r="AS62" s="925"/>
      <c r="AT62" s="925"/>
      <c r="AU62" s="925"/>
      <c r="AV62" s="925"/>
      <c r="AW62" s="925"/>
      <c r="AX62" s="925"/>
      <c r="AY62" s="925"/>
      <c r="AZ62" s="928"/>
      <c r="BA62" s="928"/>
      <c r="BB62" s="928"/>
      <c r="BC62" s="928"/>
      <c r="BD62" s="928"/>
      <c r="BE62" s="914"/>
      <c r="BF62" s="914"/>
      <c r="BG62" s="914"/>
      <c r="BH62" s="914"/>
      <c r="BI62" s="915"/>
      <c r="BJ62" s="936" t="s">
        <v>417</v>
      </c>
      <c r="BK62" s="894"/>
      <c r="BL62" s="894"/>
      <c r="BM62" s="894"/>
      <c r="BN62" s="895"/>
      <c r="BO62" s="266"/>
      <c r="BP62" s="266"/>
      <c r="BQ62" s="263">
        <v>56</v>
      </c>
      <c r="BR62" s="264"/>
      <c r="BS62" s="853"/>
      <c r="BT62" s="854"/>
      <c r="BU62" s="854"/>
      <c r="BV62" s="854"/>
      <c r="BW62" s="854"/>
      <c r="BX62" s="854"/>
      <c r="BY62" s="854"/>
      <c r="BZ62" s="854"/>
      <c r="CA62" s="854"/>
      <c r="CB62" s="854"/>
      <c r="CC62" s="854"/>
      <c r="CD62" s="854"/>
      <c r="CE62" s="854"/>
      <c r="CF62" s="854"/>
      <c r="CG62" s="855"/>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x14ac:dyDescent="0.25">
      <c r="A63" s="265" t="s">
        <v>394</v>
      </c>
      <c r="B63" s="875" t="s">
        <v>418</v>
      </c>
      <c r="C63" s="876"/>
      <c r="D63" s="876"/>
      <c r="E63" s="876"/>
      <c r="F63" s="876"/>
      <c r="G63" s="876"/>
      <c r="H63" s="876"/>
      <c r="I63" s="876"/>
      <c r="J63" s="876"/>
      <c r="K63" s="876"/>
      <c r="L63" s="876"/>
      <c r="M63" s="876"/>
      <c r="N63" s="876"/>
      <c r="O63" s="876"/>
      <c r="P63" s="877"/>
      <c r="Q63" s="929"/>
      <c r="R63" s="930"/>
      <c r="S63" s="930"/>
      <c r="T63" s="930"/>
      <c r="U63" s="930"/>
      <c r="V63" s="930"/>
      <c r="W63" s="930"/>
      <c r="X63" s="930"/>
      <c r="Y63" s="930"/>
      <c r="Z63" s="930"/>
      <c r="AA63" s="930"/>
      <c r="AB63" s="930"/>
      <c r="AC63" s="930"/>
      <c r="AD63" s="930"/>
      <c r="AE63" s="931"/>
      <c r="AF63" s="932">
        <v>29293</v>
      </c>
      <c r="AG63" s="933"/>
      <c r="AH63" s="933"/>
      <c r="AI63" s="933"/>
      <c r="AJ63" s="934"/>
      <c r="AK63" s="935"/>
      <c r="AL63" s="930"/>
      <c r="AM63" s="930"/>
      <c r="AN63" s="930"/>
      <c r="AO63" s="930"/>
      <c r="AP63" s="933">
        <v>13997</v>
      </c>
      <c r="AQ63" s="933"/>
      <c r="AR63" s="933"/>
      <c r="AS63" s="933"/>
      <c r="AT63" s="933"/>
      <c r="AU63" s="933">
        <v>16</v>
      </c>
      <c r="AV63" s="933"/>
      <c r="AW63" s="933"/>
      <c r="AX63" s="933"/>
      <c r="AY63" s="933"/>
      <c r="AZ63" s="937"/>
      <c r="BA63" s="937"/>
      <c r="BB63" s="937"/>
      <c r="BC63" s="937"/>
      <c r="BD63" s="937"/>
      <c r="BE63" s="938"/>
      <c r="BF63" s="938"/>
      <c r="BG63" s="938"/>
      <c r="BH63" s="938"/>
      <c r="BI63" s="939"/>
      <c r="BJ63" s="940" t="s">
        <v>240</v>
      </c>
      <c r="BK63" s="941"/>
      <c r="BL63" s="941"/>
      <c r="BM63" s="941"/>
      <c r="BN63" s="942"/>
      <c r="BO63" s="266"/>
      <c r="BP63" s="266"/>
      <c r="BQ63" s="263">
        <v>57</v>
      </c>
      <c r="BR63" s="264"/>
      <c r="BS63" s="853"/>
      <c r="BT63" s="854"/>
      <c r="BU63" s="854"/>
      <c r="BV63" s="854"/>
      <c r="BW63" s="854"/>
      <c r="BX63" s="854"/>
      <c r="BY63" s="854"/>
      <c r="BZ63" s="854"/>
      <c r="CA63" s="854"/>
      <c r="CB63" s="854"/>
      <c r="CC63" s="854"/>
      <c r="CD63" s="854"/>
      <c r="CE63" s="854"/>
      <c r="CF63" s="854"/>
      <c r="CG63" s="855"/>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3"/>
      <c r="BT64" s="854"/>
      <c r="BU64" s="854"/>
      <c r="BV64" s="854"/>
      <c r="BW64" s="854"/>
      <c r="BX64" s="854"/>
      <c r="BY64" s="854"/>
      <c r="BZ64" s="854"/>
      <c r="CA64" s="854"/>
      <c r="CB64" s="854"/>
      <c r="CC64" s="854"/>
      <c r="CD64" s="854"/>
      <c r="CE64" s="854"/>
      <c r="CF64" s="854"/>
      <c r="CG64" s="855"/>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x14ac:dyDescent="0.25">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3"/>
      <c r="BT65" s="854"/>
      <c r="BU65" s="854"/>
      <c r="BV65" s="854"/>
      <c r="BW65" s="854"/>
      <c r="BX65" s="854"/>
      <c r="BY65" s="854"/>
      <c r="BZ65" s="854"/>
      <c r="CA65" s="854"/>
      <c r="CB65" s="854"/>
      <c r="CC65" s="854"/>
      <c r="CD65" s="854"/>
      <c r="CE65" s="854"/>
      <c r="CF65" s="854"/>
      <c r="CG65" s="855"/>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x14ac:dyDescent="0.2">
      <c r="A66" s="825" t="s">
        <v>420</v>
      </c>
      <c r="B66" s="826"/>
      <c r="C66" s="826"/>
      <c r="D66" s="826"/>
      <c r="E66" s="826"/>
      <c r="F66" s="826"/>
      <c r="G66" s="826"/>
      <c r="H66" s="826"/>
      <c r="I66" s="826"/>
      <c r="J66" s="826"/>
      <c r="K66" s="826"/>
      <c r="L66" s="826"/>
      <c r="M66" s="826"/>
      <c r="N66" s="826"/>
      <c r="O66" s="826"/>
      <c r="P66" s="827"/>
      <c r="Q66" s="802" t="s">
        <v>398</v>
      </c>
      <c r="R66" s="803"/>
      <c r="S66" s="803"/>
      <c r="T66" s="803"/>
      <c r="U66" s="804"/>
      <c r="V66" s="802" t="s">
        <v>421</v>
      </c>
      <c r="W66" s="803"/>
      <c r="X66" s="803"/>
      <c r="Y66" s="803"/>
      <c r="Z66" s="804"/>
      <c r="AA66" s="802" t="s">
        <v>400</v>
      </c>
      <c r="AB66" s="803"/>
      <c r="AC66" s="803"/>
      <c r="AD66" s="803"/>
      <c r="AE66" s="804"/>
      <c r="AF66" s="943" t="s">
        <v>401</v>
      </c>
      <c r="AG66" s="899"/>
      <c r="AH66" s="899"/>
      <c r="AI66" s="899"/>
      <c r="AJ66" s="944"/>
      <c r="AK66" s="802" t="s">
        <v>402</v>
      </c>
      <c r="AL66" s="826"/>
      <c r="AM66" s="826"/>
      <c r="AN66" s="826"/>
      <c r="AO66" s="827"/>
      <c r="AP66" s="802" t="s">
        <v>422</v>
      </c>
      <c r="AQ66" s="803"/>
      <c r="AR66" s="803"/>
      <c r="AS66" s="803"/>
      <c r="AT66" s="804"/>
      <c r="AU66" s="802" t="s">
        <v>423</v>
      </c>
      <c r="AV66" s="803"/>
      <c r="AW66" s="803"/>
      <c r="AX66" s="803"/>
      <c r="AY66" s="804"/>
      <c r="AZ66" s="802" t="s">
        <v>380</v>
      </c>
      <c r="BA66" s="803"/>
      <c r="BB66" s="803"/>
      <c r="BC66" s="803"/>
      <c r="BD66" s="814"/>
      <c r="BE66" s="266"/>
      <c r="BF66" s="266"/>
      <c r="BG66" s="266"/>
      <c r="BH66" s="266"/>
      <c r="BI66" s="266"/>
      <c r="BJ66" s="266"/>
      <c r="BK66" s="266"/>
      <c r="BL66" s="266"/>
      <c r="BM66" s="266"/>
      <c r="BN66" s="266"/>
      <c r="BO66" s="266"/>
      <c r="BP66" s="266"/>
      <c r="BQ66" s="263">
        <v>60</v>
      </c>
      <c r="BR66" s="268"/>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7"/>
    </row>
    <row r="67" spans="1:131" s="248" customFormat="1" ht="26.25" customHeight="1" thickBot="1" x14ac:dyDescent="0.25">
      <c r="A67" s="828"/>
      <c r="B67" s="829"/>
      <c r="C67" s="829"/>
      <c r="D67" s="829"/>
      <c r="E67" s="829"/>
      <c r="F67" s="829"/>
      <c r="G67" s="829"/>
      <c r="H67" s="829"/>
      <c r="I67" s="829"/>
      <c r="J67" s="829"/>
      <c r="K67" s="829"/>
      <c r="L67" s="829"/>
      <c r="M67" s="829"/>
      <c r="N67" s="829"/>
      <c r="O67" s="829"/>
      <c r="P67" s="830"/>
      <c r="Q67" s="805"/>
      <c r="R67" s="806"/>
      <c r="S67" s="806"/>
      <c r="T67" s="806"/>
      <c r="U67" s="807"/>
      <c r="V67" s="805"/>
      <c r="W67" s="806"/>
      <c r="X67" s="806"/>
      <c r="Y67" s="806"/>
      <c r="Z67" s="807"/>
      <c r="AA67" s="805"/>
      <c r="AB67" s="806"/>
      <c r="AC67" s="806"/>
      <c r="AD67" s="806"/>
      <c r="AE67" s="807"/>
      <c r="AF67" s="945"/>
      <c r="AG67" s="902"/>
      <c r="AH67" s="902"/>
      <c r="AI67" s="902"/>
      <c r="AJ67" s="946"/>
      <c r="AK67" s="947"/>
      <c r="AL67" s="829"/>
      <c r="AM67" s="829"/>
      <c r="AN67" s="829"/>
      <c r="AO67" s="830"/>
      <c r="AP67" s="805"/>
      <c r="AQ67" s="806"/>
      <c r="AR67" s="806"/>
      <c r="AS67" s="806"/>
      <c r="AT67" s="807"/>
      <c r="AU67" s="805"/>
      <c r="AV67" s="806"/>
      <c r="AW67" s="806"/>
      <c r="AX67" s="806"/>
      <c r="AY67" s="807"/>
      <c r="AZ67" s="805"/>
      <c r="BA67" s="806"/>
      <c r="BB67" s="806"/>
      <c r="BC67" s="806"/>
      <c r="BD67" s="815"/>
      <c r="BE67" s="266"/>
      <c r="BF67" s="266"/>
      <c r="BG67" s="266"/>
      <c r="BH67" s="266"/>
      <c r="BI67" s="266"/>
      <c r="BJ67" s="266"/>
      <c r="BK67" s="266"/>
      <c r="BL67" s="266"/>
      <c r="BM67" s="266"/>
      <c r="BN67" s="266"/>
      <c r="BO67" s="266"/>
      <c r="BP67" s="266"/>
      <c r="BQ67" s="263">
        <v>61</v>
      </c>
      <c r="BR67" s="268"/>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7"/>
    </row>
    <row r="68" spans="1:131" s="248" customFormat="1" ht="26.25" customHeight="1" thickTop="1" x14ac:dyDescent="0.2">
      <c r="A68" s="259">
        <v>1</v>
      </c>
      <c r="B68" s="960" t="s">
        <v>577</v>
      </c>
      <c r="C68" s="961"/>
      <c r="D68" s="961"/>
      <c r="E68" s="961"/>
      <c r="F68" s="961"/>
      <c r="G68" s="961"/>
      <c r="H68" s="961"/>
      <c r="I68" s="961"/>
      <c r="J68" s="961"/>
      <c r="K68" s="961"/>
      <c r="L68" s="961"/>
      <c r="M68" s="961"/>
      <c r="N68" s="961"/>
      <c r="O68" s="961"/>
      <c r="P68" s="962"/>
      <c r="Q68" s="963">
        <v>280</v>
      </c>
      <c r="R68" s="957"/>
      <c r="S68" s="957"/>
      <c r="T68" s="957"/>
      <c r="U68" s="957"/>
      <c r="V68" s="957">
        <v>253</v>
      </c>
      <c r="W68" s="957"/>
      <c r="X68" s="957"/>
      <c r="Y68" s="957"/>
      <c r="Z68" s="957"/>
      <c r="AA68" s="957">
        <v>27</v>
      </c>
      <c r="AB68" s="957"/>
      <c r="AC68" s="957"/>
      <c r="AD68" s="957"/>
      <c r="AE68" s="957"/>
      <c r="AF68" s="957">
        <v>27</v>
      </c>
      <c r="AG68" s="957"/>
      <c r="AH68" s="957"/>
      <c r="AI68" s="957"/>
      <c r="AJ68" s="957"/>
      <c r="AK68" s="957" t="s">
        <v>576</v>
      </c>
      <c r="AL68" s="957"/>
      <c r="AM68" s="957"/>
      <c r="AN68" s="957"/>
      <c r="AO68" s="957"/>
      <c r="AP68" s="957">
        <v>670</v>
      </c>
      <c r="AQ68" s="957"/>
      <c r="AR68" s="957"/>
      <c r="AS68" s="957"/>
      <c r="AT68" s="957"/>
      <c r="AU68" s="957">
        <v>453</v>
      </c>
      <c r="AV68" s="957"/>
      <c r="AW68" s="957"/>
      <c r="AX68" s="957"/>
      <c r="AY68" s="957"/>
      <c r="AZ68" s="958"/>
      <c r="BA68" s="958"/>
      <c r="BB68" s="958"/>
      <c r="BC68" s="958"/>
      <c r="BD68" s="959"/>
      <c r="BE68" s="266"/>
      <c r="BF68" s="266"/>
      <c r="BG68" s="266"/>
      <c r="BH68" s="266"/>
      <c r="BI68" s="266"/>
      <c r="BJ68" s="266"/>
      <c r="BK68" s="266"/>
      <c r="BL68" s="266"/>
      <c r="BM68" s="266"/>
      <c r="BN68" s="266"/>
      <c r="BO68" s="266"/>
      <c r="BP68" s="266"/>
      <c r="BQ68" s="263">
        <v>62</v>
      </c>
      <c r="BR68" s="268"/>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7"/>
    </row>
    <row r="69" spans="1:131" s="248" customFormat="1" ht="26.25" customHeight="1" x14ac:dyDescent="0.2">
      <c r="A69" s="262">
        <v>2</v>
      </c>
      <c r="B69" s="964" t="s">
        <v>578</v>
      </c>
      <c r="C69" s="965"/>
      <c r="D69" s="965"/>
      <c r="E69" s="965"/>
      <c r="F69" s="965"/>
      <c r="G69" s="965"/>
      <c r="H69" s="965"/>
      <c r="I69" s="965"/>
      <c r="J69" s="965"/>
      <c r="K69" s="965"/>
      <c r="L69" s="965"/>
      <c r="M69" s="965"/>
      <c r="N69" s="965"/>
      <c r="O69" s="965"/>
      <c r="P69" s="966"/>
      <c r="Q69" s="967">
        <v>1598</v>
      </c>
      <c r="R69" s="917"/>
      <c r="S69" s="917"/>
      <c r="T69" s="917"/>
      <c r="U69" s="917"/>
      <c r="V69" s="917">
        <v>1483</v>
      </c>
      <c r="W69" s="917"/>
      <c r="X69" s="917"/>
      <c r="Y69" s="917"/>
      <c r="Z69" s="917"/>
      <c r="AA69" s="917">
        <v>115</v>
      </c>
      <c r="AB69" s="917"/>
      <c r="AC69" s="917"/>
      <c r="AD69" s="917"/>
      <c r="AE69" s="917"/>
      <c r="AF69" s="917">
        <v>115</v>
      </c>
      <c r="AG69" s="917"/>
      <c r="AH69" s="917"/>
      <c r="AI69" s="917"/>
      <c r="AJ69" s="917"/>
      <c r="AK69" s="917" t="s">
        <v>576</v>
      </c>
      <c r="AL69" s="917"/>
      <c r="AM69" s="917"/>
      <c r="AN69" s="917"/>
      <c r="AO69" s="917"/>
      <c r="AP69" s="917" t="s">
        <v>576</v>
      </c>
      <c r="AQ69" s="917"/>
      <c r="AR69" s="917"/>
      <c r="AS69" s="917"/>
      <c r="AT69" s="917"/>
      <c r="AU69" s="917" t="s">
        <v>576</v>
      </c>
      <c r="AV69" s="917"/>
      <c r="AW69" s="917"/>
      <c r="AX69" s="917"/>
      <c r="AY69" s="917"/>
      <c r="AZ69" s="968"/>
      <c r="BA69" s="968"/>
      <c r="BB69" s="968"/>
      <c r="BC69" s="968"/>
      <c r="BD69" s="969"/>
      <c r="BE69" s="266"/>
      <c r="BF69" s="266"/>
      <c r="BG69" s="266"/>
      <c r="BH69" s="266"/>
      <c r="BI69" s="266"/>
      <c r="BJ69" s="266"/>
      <c r="BK69" s="266"/>
      <c r="BL69" s="266"/>
      <c r="BM69" s="266"/>
      <c r="BN69" s="266"/>
      <c r="BO69" s="266"/>
      <c r="BP69" s="266"/>
      <c r="BQ69" s="263">
        <v>63</v>
      </c>
      <c r="BR69" s="268"/>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7"/>
    </row>
    <row r="70" spans="1:131" s="248" customFormat="1" ht="26.25" customHeight="1" x14ac:dyDescent="0.2">
      <c r="A70" s="262">
        <v>3</v>
      </c>
      <c r="B70" s="964" t="s">
        <v>579</v>
      </c>
      <c r="C70" s="965"/>
      <c r="D70" s="965"/>
      <c r="E70" s="965"/>
      <c r="F70" s="965"/>
      <c r="G70" s="965"/>
      <c r="H70" s="965"/>
      <c r="I70" s="965"/>
      <c r="J70" s="965"/>
      <c r="K70" s="965"/>
      <c r="L70" s="965"/>
      <c r="M70" s="965"/>
      <c r="N70" s="965"/>
      <c r="O70" s="965"/>
      <c r="P70" s="966"/>
      <c r="Q70" s="967">
        <v>896695</v>
      </c>
      <c r="R70" s="917"/>
      <c r="S70" s="917"/>
      <c r="T70" s="917"/>
      <c r="U70" s="917"/>
      <c r="V70" s="917">
        <v>845698</v>
      </c>
      <c r="W70" s="917"/>
      <c r="X70" s="917"/>
      <c r="Y70" s="917"/>
      <c r="Z70" s="917"/>
      <c r="AA70" s="917">
        <v>50997</v>
      </c>
      <c r="AB70" s="917"/>
      <c r="AC70" s="917"/>
      <c r="AD70" s="917"/>
      <c r="AE70" s="917"/>
      <c r="AF70" s="917">
        <v>50997</v>
      </c>
      <c r="AG70" s="917"/>
      <c r="AH70" s="917"/>
      <c r="AI70" s="917"/>
      <c r="AJ70" s="917"/>
      <c r="AK70" s="917">
        <v>1</v>
      </c>
      <c r="AL70" s="917"/>
      <c r="AM70" s="917"/>
      <c r="AN70" s="917"/>
      <c r="AO70" s="917"/>
      <c r="AP70" s="917" t="s">
        <v>576</v>
      </c>
      <c r="AQ70" s="917"/>
      <c r="AR70" s="917"/>
      <c r="AS70" s="917"/>
      <c r="AT70" s="917"/>
      <c r="AU70" s="917" t="s">
        <v>576</v>
      </c>
      <c r="AV70" s="917"/>
      <c r="AW70" s="917"/>
      <c r="AX70" s="917"/>
      <c r="AY70" s="917"/>
      <c r="AZ70" s="968"/>
      <c r="BA70" s="968"/>
      <c r="BB70" s="968"/>
      <c r="BC70" s="968"/>
      <c r="BD70" s="969"/>
      <c r="BE70" s="266"/>
      <c r="BF70" s="266"/>
      <c r="BG70" s="266"/>
      <c r="BH70" s="266"/>
      <c r="BI70" s="266"/>
      <c r="BJ70" s="266"/>
      <c r="BK70" s="266"/>
      <c r="BL70" s="266"/>
      <c r="BM70" s="266"/>
      <c r="BN70" s="266"/>
      <c r="BO70" s="266"/>
      <c r="BP70" s="266"/>
      <c r="BQ70" s="263">
        <v>64</v>
      </c>
      <c r="BR70" s="268"/>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7"/>
    </row>
    <row r="71" spans="1:131" s="248" customFormat="1" ht="26.25" customHeight="1" x14ac:dyDescent="0.2">
      <c r="A71" s="262">
        <v>4</v>
      </c>
      <c r="B71" s="964" t="s">
        <v>580</v>
      </c>
      <c r="C71" s="965"/>
      <c r="D71" s="965"/>
      <c r="E71" s="965"/>
      <c r="F71" s="965"/>
      <c r="G71" s="965"/>
      <c r="H71" s="965"/>
      <c r="I71" s="965"/>
      <c r="J71" s="965"/>
      <c r="K71" s="965"/>
      <c r="L71" s="965"/>
      <c r="M71" s="965"/>
      <c r="N71" s="965"/>
      <c r="O71" s="965"/>
      <c r="P71" s="966"/>
      <c r="Q71" s="967">
        <v>8644</v>
      </c>
      <c r="R71" s="917"/>
      <c r="S71" s="917"/>
      <c r="T71" s="917"/>
      <c r="U71" s="917"/>
      <c r="V71" s="917">
        <v>8484</v>
      </c>
      <c r="W71" s="917"/>
      <c r="X71" s="917"/>
      <c r="Y71" s="917"/>
      <c r="Z71" s="917"/>
      <c r="AA71" s="917">
        <v>160</v>
      </c>
      <c r="AB71" s="917"/>
      <c r="AC71" s="917"/>
      <c r="AD71" s="917"/>
      <c r="AE71" s="917"/>
      <c r="AF71" s="917">
        <v>160</v>
      </c>
      <c r="AG71" s="917"/>
      <c r="AH71" s="917"/>
      <c r="AI71" s="917"/>
      <c r="AJ71" s="917"/>
      <c r="AK71" s="917" t="s">
        <v>576</v>
      </c>
      <c r="AL71" s="917"/>
      <c r="AM71" s="917"/>
      <c r="AN71" s="917"/>
      <c r="AO71" s="917"/>
      <c r="AP71" s="917" t="s">
        <v>576</v>
      </c>
      <c r="AQ71" s="917"/>
      <c r="AR71" s="917"/>
      <c r="AS71" s="917"/>
      <c r="AT71" s="917"/>
      <c r="AU71" s="917" t="s">
        <v>576</v>
      </c>
      <c r="AV71" s="917"/>
      <c r="AW71" s="917"/>
      <c r="AX71" s="917"/>
      <c r="AY71" s="917"/>
      <c r="AZ71" s="968"/>
      <c r="BA71" s="968"/>
      <c r="BB71" s="968"/>
      <c r="BC71" s="968"/>
      <c r="BD71" s="969"/>
      <c r="BE71" s="266"/>
      <c r="BF71" s="266"/>
      <c r="BG71" s="266"/>
      <c r="BH71" s="266"/>
      <c r="BI71" s="266"/>
      <c r="BJ71" s="266"/>
      <c r="BK71" s="266"/>
      <c r="BL71" s="266"/>
      <c r="BM71" s="266"/>
      <c r="BN71" s="266"/>
      <c r="BO71" s="266"/>
      <c r="BP71" s="266"/>
      <c r="BQ71" s="263">
        <v>65</v>
      </c>
      <c r="BR71" s="268"/>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7"/>
    </row>
    <row r="72" spans="1:131" s="248" customFormat="1" ht="26.25" customHeight="1" x14ac:dyDescent="0.2">
      <c r="A72" s="262">
        <v>5</v>
      </c>
      <c r="B72" s="964" t="s">
        <v>581</v>
      </c>
      <c r="C72" s="965"/>
      <c r="D72" s="965"/>
      <c r="E72" s="965"/>
      <c r="F72" s="965"/>
      <c r="G72" s="965"/>
      <c r="H72" s="965"/>
      <c r="I72" s="965"/>
      <c r="J72" s="965"/>
      <c r="K72" s="965"/>
      <c r="L72" s="965"/>
      <c r="M72" s="965"/>
      <c r="N72" s="965"/>
      <c r="O72" s="965"/>
      <c r="P72" s="966"/>
      <c r="Q72" s="967">
        <v>54867</v>
      </c>
      <c r="R72" s="917"/>
      <c r="S72" s="917"/>
      <c r="T72" s="917"/>
      <c r="U72" s="917"/>
      <c r="V72" s="917">
        <v>54084</v>
      </c>
      <c r="W72" s="917"/>
      <c r="X72" s="917"/>
      <c r="Y72" s="917"/>
      <c r="Z72" s="917"/>
      <c r="AA72" s="917">
        <v>783</v>
      </c>
      <c r="AB72" s="917"/>
      <c r="AC72" s="917"/>
      <c r="AD72" s="917"/>
      <c r="AE72" s="917"/>
      <c r="AF72" s="917">
        <v>783</v>
      </c>
      <c r="AG72" s="917"/>
      <c r="AH72" s="917"/>
      <c r="AI72" s="917"/>
      <c r="AJ72" s="917"/>
      <c r="AK72" s="917">
        <v>7992</v>
      </c>
      <c r="AL72" s="917"/>
      <c r="AM72" s="917"/>
      <c r="AN72" s="917"/>
      <c r="AO72" s="917"/>
      <c r="AP72" s="917" t="s">
        <v>576</v>
      </c>
      <c r="AQ72" s="917"/>
      <c r="AR72" s="917"/>
      <c r="AS72" s="917"/>
      <c r="AT72" s="917"/>
      <c r="AU72" s="917" t="s">
        <v>576</v>
      </c>
      <c r="AV72" s="917"/>
      <c r="AW72" s="917"/>
      <c r="AX72" s="917"/>
      <c r="AY72" s="917"/>
      <c r="AZ72" s="968"/>
      <c r="BA72" s="968"/>
      <c r="BB72" s="968"/>
      <c r="BC72" s="968"/>
      <c r="BD72" s="969"/>
      <c r="BE72" s="266"/>
      <c r="BF72" s="266"/>
      <c r="BG72" s="266"/>
      <c r="BH72" s="266"/>
      <c r="BI72" s="266"/>
      <c r="BJ72" s="266"/>
      <c r="BK72" s="266"/>
      <c r="BL72" s="266"/>
      <c r="BM72" s="266"/>
      <c r="BN72" s="266"/>
      <c r="BO72" s="266"/>
      <c r="BP72" s="266"/>
      <c r="BQ72" s="263">
        <v>66</v>
      </c>
      <c r="BR72" s="268"/>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7"/>
    </row>
    <row r="73" spans="1:131" s="248" customFormat="1" ht="26.25" customHeight="1" x14ac:dyDescent="0.2">
      <c r="A73" s="262">
        <v>6</v>
      </c>
      <c r="B73" s="964"/>
      <c r="C73" s="965"/>
      <c r="D73" s="965"/>
      <c r="E73" s="965"/>
      <c r="F73" s="965"/>
      <c r="G73" s="965"/>
      <c r="H73" s="965"/>
      <c r="I73" s="965"/>
      <c r="J73" s="965"/>
      <c r="K73" s="965"/>
      <c r="L73" s="965"/>
      <c r="M73" s="965"/>
      <c r="N73" s="965"/>
      <c r="O73" s="965"/>
      <c r="P73" s="966"/>
      <c r="Q73" s="967"/>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8"/>
      <c r="BA73" s="968"/>
      <c r="BB73" s="968"/>
      <c r="BC73" s="968"/>
      <c r="BD73" s="969"/>
      <c r="BE73" s="266"/>
      <c r="BF73" s="266"/>
      <c r="BG73" s="266"/>
      <c r="BH73" s="266"/>
      <c r="BI73" s="266"/>
      <c r="BJ73" s="266"/>
      <c r="BK73" s="266"/>
      <c r="BL73" s="266"/>
      <c r="BM73" s="266"/>
      <c r="BN73" s="266"/>
      <c r="BO73" s="266"/>
      <c r="BP73" s="266"/>
      <c r="BQ73" s="263">
        <v>67</v>
      </c>
      <c r="BR73" s="268"/>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7"/>
    </row>
    <row r="74" spans="1:131" s="248" customFormat="1" ht="26.25" customHeight="1" x14ac:dyDescent="0.2">
      <c r="A74" s="262">
        <v>7</v>
      </c>
      <c r="B74" s="964"/>
      <c r="C74" s="965"/>
      <c r="D74" s="965"/>
      <c r="E74" s="965"/>
      <c r="F74" s="965"/>
      <c r="G74" s="965"/>
      <c r="H74" s="965"/>
      <c r="I74" s="965"/>
      <c r="J74" s="965"/>
      <c r="K74" s="965"/>
      <c r="L74" s="965"/>
      <c r="M74" s="965"/>
      <c r="N74" s="965"/>
      <c r="O74" s="965"/>
      <c r="P74" s="966"/>
      <c r="Q74" s="967"/>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8"/>
      <c r="BA74" s="968"/>
      <c r="BB74" s="968"/>
      <c r="BC74" s="968"/>
      <c r="BD74" s="969"/>
      <c r="BE74" s="266"/>
      <c r="BF74" s="266"/>
      <c r="BG74" s="266"/>
      <c r="BH74" s="266"/>
      <c r="BI74" s="266"/>
      <c r="BJ74" s="266"/>
      <c r="BK74" s="266"/>
      <c r="BL74" s="266"/>
      <c r="BM74" s="266"/>
      <c r="BN74" s="266"/>
      <c r="BO74" s="266"/>
      <c r="BP74" s="266"/>
      <c r="BQ74" s="263">
        <v>68</v>
      </c>
      <c r="BR74" s="268"/>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7"/>
    </row>
    <row r="75" spans="1:131" s="248" customFormat="1" ht="26.25" customHeight="1" x14ac:dyDescent="0.2">
      <c r="A75" s="262">
        <v>8</v>
      </c>
      <c r="B75" s="964"/>
      <c r="C75" s="965"/>
      <c r="D75" s="965"/>
      <c r="E75" s="965"/>
      <c r="F75" s="965"/>
      <c r="G75" s="965"/>
      <c r="H75" s="965"/>
      <c r="I75" s="965"/>
      <c r="J75" s="965"/>
      <c r="K75" s="965"/>
      <c r="L75" s="965"/>
      <c r="M75" s="965"/>
      <c r="N75" s="965"/>
      <c r="O75" s="965"/>
      <c r="P75" s="966"/>
      <c r="Q75" s="970"/>
      <c r="R75" s="919"/>
      <c r="S75" s="919"/>
      <c r="T75" s="919"/>
      <c r="U75" s="916"/>
      <c r="V75" s="918"/>
      <c r="W75" s="919"/>
      <c r="X75" s="919"/>
      <c r="Y75" s="919"/>
      <c r="Z75" s="916"/>
      <c r="AA75" s="918"/>
      <c r="AB75" s="919"/>
      <c r="AC75" s="919"/>
      <c r="AD75" s="919"/>
      <c r="AE75" s="916"/>
      <c r="AF75" s="918"/>
      <c r="AG75" s="919"/>
      <c r="AH75" s="919"/>
      <c r="AI75" s="919"/>
      <c r="AJ75" s="916"/>
      <c r="AK75" s="918"/>
      <c r="AL75" s="919"/>
      <c r="AM75" s="919"/>
      <c r="AN75" s="919"/>
      <c r="AO75" s="916"/>
      <c r="AP75" s="918"/>
      <c r="AQ75" s="919"/>
      <c r="AR75" s="919"/>
      <c r="AS75" s="919"/>
      <c r="AT75" s="916"/>
      <c r="AU75" s="918"/>
      <c r="AV75" s="919"/>
      <c r="AW75" s="919"/>
      <c r="AX75" s="919"/>
      <c r="AY75" s="916"/>
      <c r="AZ75" s="968"/>
      <c r="BA75" s="968"/>
      <c r="BB75" s="968"/>
      <c r="BC75" s="968"/>
      <c r="BD75" s="969"/>
      <c r="BE75" s="266"/>
      <c r="BF75" s="266"/>
      <c r="BG75" s="266"/>
      <c r="BH75" s="266"/>
      <c r="BI75" s="266"/>
      <c r="BJ75" s="266"/>
      <c r="BK75" s="266"/>
      <c r="BL75" s="266"/>
      <c r="BM75" s="266"/>
      <c r="BN75" s="266"/>
      <c r="BO75" s="266"/>
      <c r="BP75" s="266"/>
      <c r="BQ75" s="263">
        <v>69</v>
      </c>
      <c r="BR75" s="268"/>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7"/>
    </row>
    <row r="76" spans="1:131" s="248" customFormat="1" ht="26.25" customHeight="1" x14ac:dyDescent="0.2">
      <c r="A76" s="262">
        <v>9</v>
      </c>
      <c r="B76" s="964"/>
      <c r="C76" s="965"/>
      <c r="D76" s="965"/>
      <c r="E76" s="965"/>
      <c r="F76" s="965"/>
      <c r="G76" s="965"/>
      <c r="H76" s="965"/>
      <c r="I76" s="965"/>
      <c r="J76" s="965"/>
      <c r="K76" s="965"/>
      <c r="L76" s="965"/>
      <c r="M76" s="965"/>
      <c r="N76" s="965"/>
      <c r="O76" s="965"/>
      <c r="P76" s="966"/>
      <c r="Q76" s="970"/>
      <c r="R76" s="919"/>
      <c r="S76" s="919"/>
      <c r="T76" s="919"/>
      <c r="U76" s="916"/>
      <c r="V76" s="918"/>
      <c r="W76" s="919"/>
      <c r="X76" s="919"/>
      <c r="Y76" s="919"/>
      <c r="Z76" s="916"/>
      <c r="AA76" s="918"/>
      <c r="AB76" s="919"/>
      <c r="AC76" s="919"/>
      <c r="AD76" s="919"/>
      <c r="AE76" s="916"/>
      <c r="AF76" s="918"/>
      <c r="AG76" s="919"/>
      <c r="AH76" s="919"/>
      <c r="AI76" s="919"/>
      <c r="AJ76" s="916"/>
      <c r="AK76" s="918"/>
      <c r="AL76" s="919"/>
      <c r="AM76" s="919"/>
      <c r="AN76" s="919"/>
      <c r="AO76" s="916"/>
      <c r="AP76" s="918"/>
      <c r="AQ76" s="919"/>
      <c r="AR76" s="919"/>
      <c r="AS76" s="919"/>
      <c r="AT76" s="916"/>
      <c r="AU76" s="918"/>
      <c r="AV76" s="919"/>
      <c r="AW76" s="919"/>
      <c r="AX76" s="919"/>
      <c r="AY76" s="916"/>
      <c r="AZ76" s="968"/>
      <c r="BA76" s="968"/>
      <c r="BB76" s="968"/>
      <c r="BC76" s="968"/>
      <c r="BD76" s="969"/>
      <c r="BE76" s="266"/>
      <c r="BF76" s="266"/>
      <c r="BG76" s="266"/>
      <c r="BH76" s="266"/>
      <c r="BI76" s="266"/>
      <c r="BJ76" s="266"/>
      <c r="BK76" s="266"/>
      <c r="BL76" s="266"/>
      <c r="BM76" s="266"/>
      <c r="BN76" s="266"/>
      <c r="BO76" s="266"/>
      <c r="BP76" s="266"/>
      <c r="BQ76" s="263">
        <v>70</v>
      </c>
      <c r="BR76" s="268"/>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7"/>
    </row>
    <row r="77" spans="1:131" s="248" customFormat="1" ht="26.25" customHeight="1" x14ac:dyDescent="0.2">
      <c r="A77" s="262">
        <v>10</v>
      </c>
      <c r="B77" s="964"/>
      <c r="C77" s="965"/>
      <c r="D77" s="965"/>
      <c r="E77" s="965"/>
      <c r="F77" s="965"/>
      <c r="G77" s="965"/>
      <c r="H77" s="965"/>
      <c r="I77" s="965"/>
      <c r="J77" s="965"/>
      <c r="K77" s="965"/>
      <c r="L77" s="965"/>
      <c r="M77" s="965"/>
      <c r="N77" s="965"/>
      <c r="O77" s="965"/>
      <c r="P77" s="966"/>
      <c r="Q77" s="970"/>
      <c r="R77" s="919"/>
      <c r="S77" s="919"/>
      <c r="T77" s="919"/>
      <c r="U77" s="916"/>
      <c r="V77" s="918"/>
      <c r="W77" s="919"/>
      <c r="X77" s="919"/>
      <c r="Y77" s="919"/>
      <c r="Z77" s="916"/>
      <c r="AA77" s="918"/>
      <c r="AB77" s="919"/>
      <c r="AC77" s="919"/>
      <c r="AD77" s="919"/>
      <c r="AE77" s="916"/>
      <c r="AF77" s="918"/>
      <c r="AG77" s="919"/>
      <c r="AH77" s="919"/>
      <c r="AI77" s="919"/>
      <c r="AJ77" s="916"/>
      <c r="AK77" s="918"/>
      <c r="AL77" s="919"/>
      <c r="AM77" s="919"/>
      <c r="AN77" s="919"/>
      <c r="AO77" s="916"/>
      <c r="AP77" s="918"/>
      <c r="AQ77" s="919"/>
      <c r="AR77" s="919"/>
      <c r="AS77" s="919"/>
      <c r="AT77" s="916"/>
      <c r="AU77" s="918"/>
      <c r="AV77" s="919"/>
      <c r="AW77" s="919"/>
      <c r="AX77" s="919"/>
      <c r="AY77" s="916"/>
      <c r="AZ77" s="968"/>
      <c r="BA77" s="968"/>
      <c r="BB77" s="968"/>
      <c r="BC77" s="968"/>
      <c r="BD77" s="969"/>
      <c r="BE77" s="266"/>
      <c r="BF77" s="266"/>
      <c r="BG77" s="266"/>
      <c r="BH77" s="266"/>
      <c r="BI77" s="266"/>
      <c r="BJ77" s="266"/>
      <c r="BK77" s="266"/>
      <c r="BL77" s="266"/>
      <c r="BM77" s="266"/>
      <c r="BN77" s="266"/>
      <c r="BO77" s="266"/>
      <c r="BP77" s="266"/>
      <c r="BQ77" s="263">
        <v>71</v>
      </c>
      <c r="BR77" s="268"/>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7"/>
    </row>
    <row r="78" spans="1:131" s="248" customFormat="1" ht="26.25" customHeight="1" x14ac:dyDescent="0.2">
      <c r="A78" s="262">
        <v>11</v>
      </c>
      <c r="B78" s="964"/>
      <c r="C78" s="965"/>
      <c r="D78" s="965"/>
      <c r="E78" s="965"/>
      <c r="F78" s="965"/>
      <c r="G78" s="965"/>
      <c r="H78" s="965"/>
      <c r="I78" s="965"/>
      <c r="J78" s="965"/>
      <c r="K78" s="965"/>
      <c r="L78" s="965"/>
      <c r="M78" s="965"/>
      <c r="N78" s="965"/>
      <c r="O78" s="965"/>
      <c r="P78" s="966"/>
      <c r="Q78" s="96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8"/>
      <c r="BA78" s="968"/>
      <c r="BB78" s="968"/>
      <c r="BC78" s="968"/>
      <c r="BD78" s="969"/>
      <c r="BE78" s="266"/>
      <c r="BF78" s="266"/>
      <c r="BG78" s="266"/>
      <c r="BH78" s="266"/>
      <c r="BI78" s="266"/>
      <c r="BJ78" s="269"/>
      <c r="BK78" s="269"/>
      <c r="BL78" s="269"/>
      <c r="BM78" s="269"/>
      <c r="BN78" s="269"/>
      <c r="BO78" s="266"/>
      <c r="BP78" s="266"/>
      <c r="BQ78" s="263">
        <v>72</v>
      </c>
      <c r="BR78" s="268"/>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7"/>
    </row>
    <row r="79" spans="1:131" s="248" customFormat="1" ht="26.25" customHeight="1" x14ac:dyDescent="0.2">
      <c r="A79" s="262">
        <v>12</v>
      </c>
      <c r="B79" s="964"/>
      <c r="C79" s="965"/>
      <c r="D79" s="965"/>
      <c r="E79" s="965"/>
      <c r="F79" s="965"/>
      <c r="G79" s="965"/>
      <c r="H79" s="965"/>
      <c r="I79" s="965"/>
      <c r="J79" s="965"/>
      <c r="K79" s="965"/>
      <c r="L79" s="965"/>
      <c r="M79" s="965"/>
      <c r="N79" s="965"/>
      <c r="O79" s="965"/>
      <c r="P79" s="966"/>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8"/>
      <c r="BA79" s="968"/>
      <c r="BB79" s="968"/>
      <c r="BC79" s="968"/>
      <c r="BD79" s="969"/>
      <c r="BE79" s="266"/>
      <c r="BF79" s="266"/>
      <c r="BG79" s="266"/>
      <c r="BH79" s="266"/>
      <c r="BI79" s="266"/>
      <c r="BJ79" s="269"/>
      <c r="BK79" s="269"/>
      <c r="BL79" s="269"/>
      <c r="BM79" s="269"/>
      <c r="BN79" s="269"/>
      <c r="BO79" s="266"/>
      <c r="BP79" s="266"/>
      <c r="BQ79" s="263">
        <v>73</v>
      </c>
      <c r="BR79" s="268"/>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7"/>
    </row>
    <row r="80" spans="1:131" s="248" customFormat="1" ht="26.25" customHeight="1" x14ac:dyDescent="0.2">
      <c r="A80" s="262">
        <v>13</v>
      </c>
      <c r="B80" s="964"/>
      <c r="C80" s="965"/>
      <c r="D80" s="965"/>
      <c r="E80" s="965"/>
      <c r="F80" s="965"/>
      <c r="G80" s="965"/>
      <c r="H80" s="965"/>
      <c r="I80" s="965"/>
      <c r="J80" s="965"/>
      <c r="K80" s="965"/>
      <c r="L80" s="965"/>
      <c r="M80" s="965"/>
      <c r="N80" s="965"/>
      <c r="O80" s="965"/>
      <c r="P80" s="966"/>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8"/>
      <c r="BA80" s="968"/>
      <c r="BB80" s="968"/>
      <c r="BC80" s="968"/>
      <c r="BD80" s="969"/>
      <c r="BE80" s="266"/>
      <c r="BF80" s="266"/>
      <c r="BG80" s="266"/>
      <c r="BH80" s="266"/>
      <c r="BI80" s="266"/>
      <c r="BJ80" s="266"/>
      <c r="BK80" s="266"/>
      <c r="BL80" s="266"/>
      <c r="BM80" s="266"/>
      <c r="BN80" s="266"/>
      <c r="BO80" s="266"/>
      <c r="BP80" s="266"/>
      <c r="BQ80" s="263">
        <v>74</v>
      </c>
      <c r="BR80" s="268"/>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7"/>
    </row>
    <row r="81" spans="1:131" s="248" customFormat="1" ht="26.25" customHeight="1" x14ac:dyDescent="0.2">
      <c r="A81" s="262">
        <v>14</v>
      </c>
      <c r="B81" s="964"/>
      <c r="C81" s="965"/>
      <c r="D81" s="965"/>
      <c r="E81" s="965"/>
      <c r="F81" s="965"/>
      <c r="G81" s="965"/>
      <c r="H81" s="965"/>
      <c r="I81" s="965"/>
      <c r="J81" s="965"/>
      <c r="K81" s="965"/>
      <c r="L81" s="965"/>
      <c r="M81" s="965"/>
      <c r="N81" s="965"/>
      <c r="O81" s="965"/>
      <c r="P81" s="966"/>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8"/>
      <c r="BA81" s="968"/>
      <c r="BB81" s="968"/>
      <c r="BC81" s="968"/>
      <c r="BD81" s="969"/>
      <c r="BE81" s="266"/>
      <c r="BF81" s="266"/>
      <c r="BG81" s="266"/>
      <c r="BH81" s="266"/>
      <c r="BI81" s="266"/>
      <c r="BJ81" s="266"/>
      <c r="BK81" s="266"/>
      <c r="BL81" s="266"/>
      <c r="BM81" s="266"/>
      <c r="BN81" s="266"/>
      <c r="BO81" s="266"/>
      <c r="BP81" s="266"/>
      <c r="BQ81" s="263">
        <v>75</v>
      </c>
      <c r="BR81" s="268"/>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7"/>
    </row>
    <row r="82" spans="1:131" s="248" customFormat="1" ht="26.25" customHeight="1" x14ac:dyDescent="0.2">
      <c r="A82" s="262">
        <v>15</v>
      </c>
      <c r="B82" s="964"/>
      <c r="C82" s="965"/>
      <c r="D82" s="965"/>
      <c r="E82" s="965"/>
      <c r="F82" s="965"/>
      <c r="G82" s="965"/>
      <c r="H82" s="965"/>
      <c r="I82" s="965"/>
      <c r="J82" s="965"/>
      <c r="K82" s="965"/>
      <c r="L82" s="965"/>
      <c r="M82" s="965"/>
      <c r="N82" s="965"/>
      <c r="O82" s="965"/>
      <c r="P82" s="966"/>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8"/>
      <c r="BA82" s="968"/>
      <c r="BB82" s="968"/>
      <c r="BC82" s="968"/>
      <c r="BD82" s="969"/>
      <c r="BE82" s="266"/>
      <c r="BF82" s="266"/>
      <c r="BG82" s="266"/>
      <c r="BH82" s="266"/>
      <c r="BI82" s="266"/>
      <c r="BJ82" s="266"/>
      <c r="BK82" s="266"/>
      <c r="BL82" s="266"/>
      <c r="BM82" s="266"/>
      <c r="BN82" s="266"/>
      <c r="BO82" s="266"/>
      <c r="BP82" s="266"/>
      <c r="BQ82" s="263">
        <v>76</v>
      </c>
      <c r="BR82" s="268"/>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7"/>
    </row>
    <row r="83" spans="1:131" s="248" customFormat="1" ht="26.25" customHeight="1" x14ac:dyDescent="0.2">
      <c r="A83" s="262">
        <v>16</v>
      </c>
      <c r="B83" s="964"/>
      <c r="C83" s="965"/>
      <c r="D83" s="965"/>
      <c r="E83" s="965"/>
      <c r="F83" s="965"/>
      <c r="G83" s="965"/>
      <c r="H83" s="965"/>
      <c r="I83" s="965"/>
      <c r="J83" s="965"/>
      <c r="K83" s="965"/>
      <c r="L83" s="965"/>
      <c r="M83" s="965"/>
      <c r="N83" s="965"/>
      <c r="O83" s="965"/>
      <c r="P83" s="966"/>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8"/>
      <c r="BA83" s="968"/>
      <c r="BB83" s="968"/>
      <c r="BC83" s="968"/>
      <c r="BD83" s="969"/>
      <c r="BE83" s="266"/>
      <c r="BF83" s="266"/>
      <c r="BG83" s="266"/>
      <c r="BH83" s="266"/>
      <c r="BI83" s="266"/>
      <c r="BJ83" s="266"/>
      <c r="BK83" s="266"/>
      <c r="BL83" s="266"/>
      <c r="BM83" s="266"/>
      <c r="BN83" s="266"/>
      <c r="BO83" s="266"/>
      <c r="BP83" s="266"/>
      <c r="BQ83" s="263">
        <v>77</v>
      </c>
      <c r="BR83" s="268"/>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7"/>
    </row>
    <row r="84" spans="1:131" s="248" customFormat="1" ht="26.25" customHeight="1" x14ac:dyDescent="0.2">
      <c r="A84" s="262">
        <v>17</v>
      </c>
      <c r="B84" s="964"/>
      <c r="C84" s="965"/>
      <c r="D84" s="965"/>
      <c r="E84" s="965"/>
      <c r="F84" s="965"/>
      <c r="G84" s="965"/>
      <c r="H84" s="965"/>
      <c r="I84" s="965"/>
      <c r="J84" s="965"/>
      <c r="K84" s="965"/>
      <c r="L84" s="965"/>
      <c r="M84" s="965"/>
      <c r="N84" s="965"/>
      <c r="O84" s="965"/>
      <c r="P84" s="966"/>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8"/>
      <c r="BA84" s="968"/>
      <c r="BB84" s="968"/>
      <c r="BC84" s="968"/>
      <c r="BD84" s="969"/>
      <c r="BE84" s="266"/>
      <c r="BF84" s="266"/>
      <c r="BG84" s="266"/>
      <c r="BH84" s="266"/>
      <c r="BI84" s="266"/>
      <c r="BJ84" s="266"/>
      <c r="BK84" s="266"/>
      <c r="BL84" s="266"/>
      <c r="BM84" s="266"/>
      <c r="BN84" s="266"/>
      <c r="BO84" s="266"/>
      <c r="BP84" s="266"/>
      <c r="BQ84" s="263">
        <v>78</v>
      </c>
      <c r="BR84" s="268"/>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7"/>
    </row>
    <row r="85" spans="1:131" s="248" customFormat="1" ht="26.25" customHeight="1" x14ac:dyDescent="0.2">
      <c r="A85" s="262">
        <v>18</v>
      </c>
      <c r="B85" s="964"/>
      <c r="C85" s="965"/>
      <c r="D85" s="965"/>
      <c r="E85" s="965"/>
      <c r="F85" s="965"/>
      <c r="G85" s="965"/>
      <c r="H85" s="965"/>
      <c r="I85" s="965"/>
      <c r="J85" s="965"/>
      <c r="K85" s="965"/>
      <c r="L85" s="965"/>
      <c r="M85" s="965"/>
      <c r="N85" s="965"/>
      <c r="O85" s="965"/>
      <c r="P85" s="966"/>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8"/>
      <c r="BA85" s="968"/>
      <c r="BB85" s="968"/>
      <c r="BC85" s="968"/>
      <c r="BD85" s="969"/>
      <c r="BE85" s="266"/>
      <c r="BF85" s="266"/>
      <c r="BG85" s="266"/>
      <c r="BH85" s="266"/>
      <c r="BI85" s="266"/>
      <c r="BJ85" s="266"/>
      <c r="BK85" s="266"/>
      <c r="BL85" s="266"/>
      <c r="BM85" s="266"/>
      <c r="BN85" s="266"/>
      <c r="BO85" s="266"/>
      <c r="BP85" s="266"/>
      <c r="BQ85" s="263">
        <v>79</v>
      </c>
      <c r="BR85" s="268"/>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7"/>
    </row>
    <row r="86" spans="1:131" s="248" customFormat="1" ht="26.25" customHeight="1" x14ac:dyDescent="0.2">
      <c r="A86" s="262">
        <v>19</v>
      </c>
      <c r="B86" s="964"/>
      <c r="C86" s="965"/>
      <c r="D86" s="965"/>
      <c r="E86" s="965"/>
      <c r="F86" s="965"/>
      <c r="G86" s="965"/>
      <c r="H86" s="965"/>
      <c r="I86" s="965"/>
      <c r="J86" s="965"/>
      <c r="K86" s="965"/>
      <c r="L86" s="965"/>
      <c r="M86" s="965"/>
      <c r="N86" s="965"/>
      <c r="O86" s="965"/>
      <c r="P86" s="966"/>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8"/>
      <c r="BA86" s="968"/>
      <c r="BB86" s="968"/>
      <c r="BC86" s="968"/>
      <c r="BD86" s="969"/>
      <c r="BE86" s="266"/>
      <c r="BF86" s="266"/>
      <c r="BG86" s="266"/>
      <c r="BH86" s="266"/>
      <c r="BI86" s="266"/>
      <c r="BJ86" s="266"/>
      <c r="BK86" s="266"/>
      <c r="BL86" s="266"/>
      <c r="BM86" s="266"/>
      <c r="BN86" s="266"/>
      <c r="BO86" s="266"/>
      <c r="BP86" s="266"/>
      <c r="BQ86" s="263">
        <v>80</v>
      </c>
      <c r="BR86" s="268"/>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7"/>
    </row>
    <row r="87" spans="1:131" s="248" customFormat="1" ht="26.25" customHeight="1" x14ac:dyDescent="0.2">
      <c r="A87" s="270">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6"/>
      <c r="BF87" s="266"/>
      <c r="BG87" s="266"/>
      <c r="BH87" s="266"/>
      <c r="BI87" s="266"/>
      <c r="BJ87" s="266"/>
      <c r="BK87" s="266"/>
      <c r="BL87" s="266"/>
      <c r="BM87" s="266"/>
      <c r="BN87" s="266"/>
      <c r="BO87" s="266"/>
      <c r="BP87" s="266"/>
      <c r="BQ87" s="263">
        <v>81</v>
      </c>
      <c r="BR87" s="268"/>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7"/>
    </row>
    <row r="88" spans="1:131" s="248" customFormat="1" ht="26.25" customHeight="1" thickBot="1" x14ac:dyDescent="0.25">
      <c r="A88" s="265" t="s">
        <v>394</v>
      </c>
      <c r="B88" s="875" t="s">
        <v>424</v>
      </c>
      <c r="C88" s="876"/>
      <c r="D88" s="876"/>
      <c r="E88" s="876"/>
      <c r="F88" s="876"/>
      <c r="G88" s="876"/>
      <c r="H88" s="876"/>
      <c r="I88" s="876"/>
      <c r="J88" s="876"/>
      <c r="K88" s="876"/>
      <c r="L88" s="876"/>
      <c r="M88" s="876"/>
      <c r="N88" s="876"/>
      <c r="O88" s="876"/>
      <c r="P88" s="877"/>
      <c r="Q88" s="929"/>
      <c r="R88" s="930"/>
      <c r="S88" s="930"/>
      <c r="T88" s="930"/>
      <c r="U88" s="930"/>
      <c r="V88" s="930"/>
      <c r="W88" s="930"/>
      <c r="X88" s="930"/>
      <c r="Y88" s="930"/>
      <c r="Z88" s="930"/>
      <c r="AA88" s="930"/>
      <c r="AB88" s="930"/>
      <c r="AC88" s="930"/>
      <c r="AD88" s="930"/>
      <c r="AE88" s="930"/>
      <c r="AF88" s="933">
        <v>52082</v>
      </c>
      <c r="AG88" s="933"/>
      <c r="AH88" s="933"/>
      <c r="AI88" s="933"/>
      <c r="AJ88" s="933"/>
      <c r="AK88" s="930"/>
      <c r="AL88" s="930"/>
      <c r="AM88" s="930"/>
      <c r="AN88" s="930"/>
      <c r="AO88" s="930"/>
      <c r="AP88" s="933">
        <v>670</v>
      </c>
      <c r="AQ88" s="933"/>
      <c r="AR88" s="933"/>
      <c r="AS88" s="933"/>
      <c r="AT88" s="933"/>
      <c r="AU88" s="933">
        <v>453</v>
      </c>
      <c r="AV88" s="933"/>
      <c r="AW88" s="933"/>
      <c r="AX88" s="933"/>
      <c r="AY88" s="933"/>
      <c r="AZ88" s="938"/>
      <c r="BA88" s="938"/>
      <c r="BB88" s="938"/>
      <c r="BC88" s="938"/>
      <c r="BD88" s="939"/>
      <c r="BE88" s="266"/>
      <c r="BF88" s="266"/>
      <c r="BG88" s="266"/>
      <c r="BH88" s="266"/>
      <c r="BI88" s="266"/>
      <c r="BJ88" s="266"/>
      <c r="BK88" s="266"/>
      <c r="BL88" s="266"/>
      <c r="BM88" s="266"/>
      <c r="BN88" s="266"/>
      <c r="BO88" s="266"/>
      <c r="BP88" s="266"/>
      <c r="BQ88" s="263">
        <v>82</v>
      </c>
      <c r="BR88" s="268"/>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5" t="s">
        <v>425</v>
      </c>
      <c r="BS102" s="876"/>
      <c r="BT102" s="876"/>
      <c r="BU102" s="876"/>
      <c r="BV102" s="876"/>
      <c r="BW102" s="876"/>
      <c r="BX102" s="876"/>
      <c r="BY102" s="876"/>
      <c r="BZ102" s="876"/>
      <c r="CA102" s="876"/>
      <c r="CB102" s="876"/>
      <c r="CC102" s="876"/>
      <c r="CD102" s="876"/>
      <c r="CE102" s="876"/>
      <c r="CF102" s="876"/>
      <c r="CG102" s="877"/>
      <c r="CH102" s="978"/>
      <c r="CI102" s="979"/>
      <c r="CJ102" s="979"/>
      <c r="CK102" s="979"/>
      <c r="CL102" s="980"/>
      <c r="CM102" s="978"/>
      <c r="CN102" s="979"/>
      <c r="CO102" s="979"/>
      <c r="CP102" s="979"/>
      <c r="CQ102" s="980"/>
      <c r="CR102" s="981">
        <v>139</v>
      </c>
      <c r="CS102" s="941"/>
      <c r="CT102" s="941"/>
      <c r="CU102" s="941"/>
      <c r="CV102" s="982"/>
      <c r="CW102" s="981"/>
      <c r="CX102" s="941"/>
      <c r="CY102" s="941"/>
      <c r="CZ102" s="941"/>
      <c r="DA102" s="982"/>
      <c r="DB102" s="981"/>
      <c r="DC102" s="941"/>
      <c r="DD102" s="941"/>
      <c r="DE102" s="941"/>
      <c r="DF102" s="982"/>
      <c r="DG102" s="981"/>
      <c r="DH102" s="941"/>
      <c r="DI102" s="941"/>
      <c r="DJ102" s="941"/>
      <c r="DK102" s="982"/>
      <c r="DL102" s="981"/>
      <c r="DM102" s="941"/>
      <c r="DN102" s="941"/>
      <c r="DO102" s="941"/>
      <c r="DP102" s="982"/>
      <c r="DQ102" s="981"/>
      <c r="DR102" s="941"/>
      <c r="DS102" s="941"/>
      <c r="DT102" s="941"/>
      <c r="DU102" s="982"/>
      <c r="DV102" s="1005"/>
      <c r="DW102" s="1006"/>
      <c r="DX102" s="1006"/>
      <c r="DY102" s="1006"/>
      <c r="DZ102" s="1007"/>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8" t="s">
        <v>426</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9" t="s">
        <v>427</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10" t="s">
        <v>430</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431</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7" customFormat="1" ht="26.25" customHeight="1" x14ac:dyDescent="0.2">
      <c r="A109" s="1003" t="s">
        <v>432</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433</v>
      </c>
      <c r="AB109" s="984"/>
      <c r="AC109" s="984"/>
      <c r="AD109" s="984"/>
      <c r="AE109" s="985"/>
      <c r="AF109" s="983" t="s">
        <v>434</v>
      </c>
      <c r="AG109" s="984"/>
      <c r="AH109" s="984"/>
      <c r="AI109" s="984"/>
      <c r="AJ109" s="985"/>
      <c r="AK109" s="983" t="s">
        <v>308</v>
      </c>
      <c r="AL109" s="984"/>
      <c r="AM109" s="984"/>
      <c r="AN109" s="984"/>
      <c r="AO109" s="985"/>
      <c r="AP109" s="983" t="s">
        <v>435</v>
      </c>
      <c r="AQ109" s="984"/>
      <c r="AR109" s="984"/>
      <c r="AS109" s="984"/>
      <c r="AT109" s="986"/>
      <c r="AU109" s="1003" t="s">
        <v>432</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433</v>
      </c>
      <c r="BR109" s="984"/>
      <c r="BS109" s="984"/>
      <c r="BT109" s="984"/>
      <c r="BU109" s="985"/>
      <c r="BV109" s="983" t="s">
        <v>434</v>
      </c>
      <c r="BW109" s="984"/>
      <c r="BX109" s="984"/>
      <c r="BY109" s="984"/>
      <c r="BZ109" s="985"/>
      <c r="CA109" s="983" t="s">
        <v>308</v>
      </c>
      <c r="CB109" s="984"/>
      <c r="CC109" s="984"/>
      <c r="CD109" s="984"/>
      <c r="CE109" s="985"/>
      <c r="CF109" s="1004" t="s">
        <v>435</v>
      </c>
      <c r="CG109" s="1004"/>
      <c r="CH109" s="1004"/>
      <c r="CI109" s="1004"/>
      <c r="CJ109" s="1004"/>
      <c r="CK109" s="983" t="s">
        <v>436</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433</v>
      </c>
      <c r="DH109" s="984"/>
      <c r="DI109" s="984"/>
      <c r="DJ109" s="984"/>
      <c r="DK109" s="985"/>
      <c r="DL109" s="983" t="s">
        <v>434</v>
      </c>
      <c r="DM109" s="984"/>
      <c r="DN109" s="984"/>
      <c r="DO109" s="984"/>
      <c r="DP109" s="985"/>
      <c r="DQ109" s="983" t="s">
        <v>308</v>
      </c>
      <c r="DR109" s="984"/>
      <c r="DS109" s="984"/>
      <c r="DT109" s="984"/>
      <c r="DU109" s="985"/>
      <c r="DV109" s="983" t="s">
        <v>435</v>
      </c>
      <c r="DW109" s="984"/>
      <c r="DX109" s="984"/>
      <c r="DY109" s="984"/>
      <c r="DZ109" s="986"/>
    </row>
    <row r="110" spans="1:131" s="247" customFormat="1" ht="26.25" customHeight="1" x14ac:dyDescent="0.2">
      <c r="A110" s="987" t="s">
        <v>437</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3169544</v>
      </c>
      <c r="AB110" s="991"/>
      <c r="AC110" s="991"/>
      <c r="AD110" s="991"/>
      <c r="AE110" s="992"/>
      <c r="AF110" s="993">
        <v>3051469</v>
      </c>
      <c r="AG110" s="991"/>
      <c r="AH110" s="991"/>
      <c r="AI110" s="991"/>
      <c r="AJ110" s="992"/>
      <c r="AK110" s="993">
        <v>2779011</v>
      </c>
      <c r="AL110" s="991"/>
      <c r="AM110" s="991"/>
      <c r="AN110" s="991"/>
      <c r="AO110" s="992"/>
      <c r="AP110" s="994">
        <v>17.8</v>
      </c>
      <c r="AQ110" s="995"/>
      <c r="AR110" s="995"/>
      <c r="AS110" s="995"/>
      <c r="AT110" s="996"/>
      <c r="AU110" s="997" t="s">
        <v>73</v>
      </c>
      <c r="AV110" s="998"/>
      <c r="AW110" s="998"/>
      <c r="AX110" s="998"/>
      <c r="AY110" s="998"/>
      <c r="AZ110" s="1039" t="s">
        <v>438</v>
      </c>
      <c r="BA110" s="988"/>
      <c r="BB110" s="988"/>
      <c r="BC110" s="988"/>
      <c r="BD110" s="988"/>
      <c r="BE110" s="988"/>
      <c r="BF110" s="988"/>
      <c r="BG110" s="988"/>
      <c r="BH110" s="988"/>
      <c r="BI110" s="988"/>
      <c r="BJ110" s="988"/>
      <c r="BK110" s="988"/>
      <c r="BL110" s="988"/>
      <c r="BM110" s="988"/>
      <c r="BN110" s="988"/>
      <c r="BO110" s="988"/>
      <c r="BP110" s="989"/>
      <c r="BQ110" s="1025">
        <v>25292271</v>
      </c>
      <c r="BR110" s="1026"/>
      <c r="BS110" s="1026"/>
      <c r="BT110" s="1026"/>
      <c r="BU110" s="1026"/>
      <c r="BV110" s="1026">
        <v>25500309</v>
      </c>
      <c r="BW110" s="1026"/>
      <c r="BX110" s="1026"/>
      <c r="BY110" s="1026"/>
      <c r="BZ110" s="1026"/>
      <c r="CA110" s="1026">
        <v>25140387</v>
      </c>
      <c r="CB110" s="1026"/>
      <c r="CC110" s="1026"/>
      <c r="CD110" s="1026"/>
      <c r="CE110" s="1026"/>
      <c r="CF110" s="1040">
        <v>161.1</v>
      </c>
      <c r="CG110" s="1041"/>
      <c r="CH110" s="1041"/>
      <c r="CI110" s="1041"/>
      <c r="CJ110" s="1041"/>
      <c r="CK110" s="1042" t="s">
        <v>439</v>
      </c>
      <c r="CL110" s="1043"/>
      <c r="CM110" s="1022" t="s">
        <v>440</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441</v>
      </c>
      <c r="DH110" s="1026"/>
      <c r="DI110" s="1026"/>
      <c r="DJ110" s="1026"/>
      <c r="DK110" s="1026"/>
      <c r="DL110" s="1026" t="s">
        <v>240</v>
      </c>
      <c r="DM110" s="1026"/>
      <c r="DN110" s="1026"/>
      <c r="DO110" s="1026"/>
      <c r="DP110" s="1026"/>
      <c r="DQ110" s="1026" t="s">
        <v>441</v>
      </c>
      <c r="DR110" s="1026"/>
      <c r="DS110" s="1026"/>
      <c r="DT110" s="1026"/>
      <c r="DU110" s="1026"/>
      <c r="DV110" s="1027" t="s">
        <v>441</v>
      </c>
      <c r="DW110" s="1027"/>
      <c r="DX110" s="1027"/>
      <c r="DY110" s="1027"/>
      <c r="DZ110" s="1028"/>
    </row>
    <row r="111" spans="1:131" s="247" customFormat="1" ht="26.25" customHeight="1" x14ac:dyDescent="0.2">
      <c r="A111" s="1029" t="s">
        <v>442</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240</v>
      </c>
      <c r="AB111" s="1033"/>
      <c r="AC111" s="1033"/>
      <c r="AD111" s="1033"/>
      <c r="AE111" s="1034"/>
      <c r="AF111" s="1035" t="s">
        <v>240</v>
      </c>
      <c r="AG111" s="1033"/>
      <c r="AH111" s="1033"/>
      <c r="AI111" s="1033"/>
      <c r="AJ111" s="1034"/>
      <c r="AK111" s="1035" t="s">
        <v>240</v>
      </c>
      <c r="AL111" s="1033"/>
      <c r="AM111" s="1033"/>
      <c r="AN111" s="1033"/>
      <c r="AO111" s="1034"/>
      <c r="AP111" s="1036" t="s">
        <v>240</v>
      </c>
      <c r="AQ111" s="1037"/>
      <c r="AR111" s="1037"/>
      <c r="AS111" s="1037"/>
      <c r="AT111" s="1038"/>
      <c r="AU111" s="999"/>
      <c r="AV111" s="1000"/>
      <c r="AW111" s="1000"/>
      <c r="AX111" s="1000"/>
      <c r="AY111" s="1000"/>
      <c r="AZ111" s="1048" t="s">
        <v>443</v>
      </c>
      <c r="BA111" s="1049"/>
      <c r="BB111" s="1049"/>
      <c r="BC111" s="1049"/>
      <c r="BD111" s="1049"/>
      <c r="BE111" s="1049"/>
      <c r="BF111" s="1049"/>
      <c r="BG111" s="1049"/>
      <c r="BH111" s="1049"/>
      <c r="BI111" s="1049"/>
      <c r="BJ111" s="1049"/>
      <c r="BK111" s="1049"/>
      <c r="BL111" s="1049"/>
      <c r="BM111" s="1049"/>
      <c r="BN111" s="1049"/>
      <c r="BO111" s="1049"/>
      <c r="BP111" s="1050"/>
      <c r="BQ111" s="1018">
        <v>218887</v>
      </c>
      <c r="BR111" s="1019"/>
      <c r="BS111" s="1019"/>
      <c r="BT111" s="1019"/>
      <c r="BU111" s="1019"/>
      <c r="BV111" s="1019">
        <v>203475</v>
      </c>
      <c r="BW111" s="1019"/>
      <c r="BX111" s="1019"/>
      <c r="BY111" s="1019"/>
      <c r="BZ111" s="1019"/>
      <c r="CA111" s="1019">
        <v>187850</v>
      </c>
      <c r="CB111" s="1019"/>
      <c r="CC111" s="1019"/>
      <c r="CD111" s="1019"/>
      <c r="CE111" s="1019"/>
      <c r="CF111" s="1013">
        <v>1.2</v>
      </c>
      <c r="CG111" s="1014"/>
      <c r="CH111" s="1014"/>
      <c r="CI111" s="1014"/>
      <c r="CJ111" s="1014"/>
      <c r="CK111" s="1044"/>
      <c r="CL111" s="1045"/>
      <c r="CM111" s="1015" t="s">
        <v>444</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240</v>
      </c>
      <c r="DH111" s="1019"/>
      <c r="DI111" s="1019"/>
      <c r="DJ111" s="1019"/>
      <c r="DK111" s="1019"/>
      <c r="DL111" s="1019" t="s">
        <v>240</v>
      </c>
      <c r="DM111" s="1019"/>
      <c r="DN111" s="1019"/>
      <c r="DO111" s="1019"/>
      <c r="DP111" s="1019"/>
      <c r="DQ111" s="1019" t="s">
        <v>240</v>
      </c>
      <c r="DR111" s="1019"/>
      <c r="DS111" s="1019"/>
      <c r="DT111" s="1019"/>
      <c r="DU111" s="1019"/>
      <c r="DV111" s="1020" t="s">
        <v>240</v>
      </c>
      <c r="DW111" s="1020"/>
      <c r="DX111" s="1020"/>
      <c r="DY111" s="1020"/>
      <c r="DZ111" s="1021"/>
    </row>
    <row r="112" spans="1:131" s="247" customFormat="1" ht="26.25" customHeight="1" x14ac:dyDescent="0.2">
      <c r="A112" s="1051" t="s">
        <v>445</v>
      </c>
      <c r="B112" s="1052"/>
      <c r="C112" s="1049" t="s">
        <v>446</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240</v>
      </c>
      <c r="AB112" s="1058"/>
      <c r="AC112" s="1058"/>
      <c r="AD112" s="1058"/>
      <c r="AE112" s="1059"/>
      <c r="AF112" s="1060" t="s">
        <v>240</v>
      </c>
      <c r="AG112" s="1058"/>
      <c r="AH112" s="1058"/>
      <c r="AI112" s="1058"/>
      <c r="AJ112" s="1059"/>
      <c r="AK112" s="1060" t="s">
        <v>240</v>
      </c>
      <c r="AL112" s="1058"/>
      <c r="AM112" s="1058"/>
      <c r="AN112" s="1058"/>
      <c r="AO112" s="1059"/>
      <c r="AP112" s="1061" t="s">
        <v>240</v>
      </c>
      <c r="AQ112" s="1062"/>
      <c r="AR112" s="1062"/>
      <c r="AS112" s="1062"/>
      <c r="AT112" s="1063"/>
      <c r="AU112" s="999"/>
      <c r="AV112" s="1000"/>
      <c r="AW112" s="1000"/>
      <c r="AX112" s="1000"/>
      <c r="AY112" s="1000"/>
      <c r="AZ112" s="1048" t="s">
        <v>447</v>
      </c>
      <c r="BA112" s="1049"/>
      <c r="BB112" s="1049"/>
      <c r="BC112" s="1049"/>
      <c r="BD112" s="1049"/>
      <c r="BE112" s="1049"/>
      <c r="BF112" s="1049"/>
      <c r="BG112" s="1049"/>
      <c r="BH112" s="1049"/>
      <c r="BI112" s="1049"/>
      <c r="BJ112" s="1049"/>
      <c r="BK112" s="1049"/>
      <c r="BL112" s="1049"/>
      <c r="BM112" s="1049"/>
      <c r="BN112" s="1049"/>
      <c r="BO112" s="1049"/>
      <c r="BP112" s="1050"/>
      <c r="BQ112" s="1018">
        <v>3623929</v>
      </c>
      <c r="BR112" s="1019"/>
      <c r="BS112" s="1019"/>
      <c r="BT112" s="1019"/>
      <c r="BU112" s="1019"/>
      <c r="BV112" s="1019">
        <v>7461319</v>
      </c>
      <c r="BW112" s="1019"/>
      <c r="BX112" s="1019"/>
      <c r="BY112" s="1019"/>
      <c r="BZ112" s="1019"/>
      <c r="CA112" s="1019">
        <v>15656</v>
      </c>
      <c r="CB112" s="1019"/>
      <c r="CC112" s="1019"/>
      <c r="CD112" s="1019"/>
      <c r="CE112" s="1019"/>
      <c r="CF112" s="1013">
        <v>0.1</v>
      </c>
      <c r="CG112" s="1014"/>
      <c r="CH112" s="1014"/>
      <c r="CI112" s="1014"/>
      <c r="CJ112" s="1014"/>
      <c r="CK112" s="1044"/>
      <c r="CL112" s="1045"/>
      <c r="CM112" s="1015" t="s">
        <v>448</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240</v>
      </c>
      <c r="DH112" s="1019"/>
      <c r="DI112" s="1019"/>
      <c r="DJ112" s="1019"/>
      <c r="DK112" s="1019"/>
      <c r="DL112" s="1019" t="s">
        <v>240</v>
      </c>
      <c r="DM112" s="1019"/>
      <c r="DN112" s="1019"/>
      <c r="DO112" s="1019"/>
      <c r="DP112" s="1019"/>
      <c r="DQ112" s="1019" t="s">
        <v>240</v>
      </c>
      <c r="DR112" s="1019"/>
      <c r="DS112" s="1019"/>
      <c r="DT112" s="1019"/>
      <c r="DU112" s="1019"/>
      <c r="DV112" s="1020" t="s">
        <v>240</v>
      </c>
      <c r="DW112" s="1020"/>
      <c r="DX112" s="1020"/>
      <c r="DY112" s="1020"/>
      <c r="DZ112" s="1021"/>
    </row>
    <row r="113" spans="1:130" s="247" customFormat="1" ht="26.25" customHeight="1" x14ac:dyDescent="0.2">
      <c r="A113" s="1053"/>
      <c r="B113" s="1054"/>
      <c r="C113" s="1049" t="s">
        <v>449</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4890</v>
      </c>
      <c r="AB113" s="1033"/>
      <c r="AC113" s="1033"/>
      <c r="AD113" s="1033"/>
      <c r="AE113" s="1034"/>
      <c r="AF113" s="1035">
        <v>2359</v>
      </c>
      <c r="AG113" s="1033"/>
      <c r="AH113" s="1033"/>
      <c r="AI113" s="1033"/>
      <c r="AJ113" s="1034"/>
      <c r="AK113" s="1035">
        <v>3271</v>
      </c>
      <c r="AL113" s="1033"/>
      <c r="AM113" s="1033"/>
      <c r="AN113" s="1033"/>
      <c r="AO113" s="1034"/>
      <c r="AP113" s="1036">
        <v>0</v>
      </c>
      <c r="AQ113" s="1037"/>
      <c r="AR113" s="1037"/>
      <c r="AS113" s="1037"/>
      <c r="AT113" s="1038"/>
      <c r="AU113" s="999"/>
      <c r="AV113" s="1000"/>
      <c r="AW113" s="1000"/>
      <c r="AX113" s="1000"/>
      <c r="AY113" s="1000"/>
      <c r="AZ113" s="1048" t="s">
        <v>450</v>
      </c>
      <c r="BA113" s="1049"/>
      <c r="BB113" s="1049"/>
      <c r="BC113" s="1049"/>
      <c r="BD113" s="1049"/>
      <c r="BE113" s="1049"/>
      <c r="BF113" s="1049"/>
      <c r="BG113" s="1049"/>
      <c r="BH113" s="1049"/>
      <c r="BI113" s="1049"/>
      <c r="BJ113" s="1049"/>
      <c r="BK113" s="1049"/>
      <c r="BL113" s="1049"/>
      <c r="BM113" s="1049"/>
      <c r="BN113" s="1049"/>
      <c r="BO113" s="1049"/>
      <c r="BP113" s="1050"/>
      <c r="BQ113" s="1018">
        <v>553470</v>
      </c>
      <c r="BR113" s="1019"/>
      <c r="BS113" s="1019"/>
      <c r="BT113" s="1019"/>
      <c r="BU113" s="1019"/>
      <c r="BV113" s="1019">
        <v>503076</v>
      </c>
      <c r="BW113" s="1019"/>
      <c r="BX113" s="1019"/>
      <c r="BY113" s="1019"/>
      <c r="BZ113" s="1019"/>
      <c r="CA113" s="1019">
        <v>452682</v>
      </c>
      <c r="CB113" s="1019"/>
      <c r="CC113" s="1019"/>
      <c r="CD113" s="1019"/>
      <c r="CE113" s="1019"/>
      <c r="CF113" s="1013">
        <v>2.9</v>
      </c>
      <c r="CG113" s="1014"/>
      <c r="CH113" s="1014"/>
      <c r="CI113" s="1014"/>
      <c r="CJ113" s="1014"/>
      <c r="CK113" s="1044"/>
      <c r="CL113" s="1045"/>
      <c r="CM113" s="1015" t="s">
        <v>451</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v>218887</v>
      </c>
      <c r="DH113" s="1058"/>
      <c r="DI113" s="1058"/>
      <c r="DJ113" s="1058"/>
      <c r="DK113" s="1059"/>
      <c r="DL113" s="1060">
        <v>203475</v>
      </c>
      <c r="DM113" s="1058"/>
      <c r="DN113" s="1058"/>
      <c r="DO113" s="1058"/>
      <c r="DP113" s="1059"/>
      <c r="DQ113" s="1060">
        <v>187850</v>
      </c>
      <c r="DR113" s="1058"/>
      <c r="DS113" s="1058"/>
      <c r="DT113" s="1058"/>
      <c r="DU113" s="1059"/>
      <c r="DV113" s="1061">
        <v>1.2</v>
      </c>
      <c r="DW113" s="1062"/>
      <c r="DX113" s="1062"/>
      <c r="DY113" s="1062"/>
      <c r="DZ113" s="1063"/>
    </row>
    <row r="114" spans="1:130" s="247" customFormat="1" ht="26.25" customHeight="1" x14ac:dyDescent="0.2">
      <c r="A114" s="1053"/>
      <c r="B114" s="1054"/>
      <c r="C114" s="1049" t="s">
        <v>452</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52446</v>
      </c>
      <c r="AB114" s="1058"/>
      <c r="AC114" s="1058"/>
      <c r="AD114" s="1058"/>
      <c r="AE114" s="1059"/>
      <c r="AF114" s="1060">
        <v>52146</v>
      </c>
      <c r="AG114" s="1058"/>
      <c r="AH114" s="1058"/>
      <c r="AI114" s="1058"/>
      <c r="AJ114" s="1059"/>
      <c r="AK114" s="1060">
        <v>51987</v>
      </c>
      <c r="AL114" s="1058"/>
      <c r="AM114" s="1058"/>
      <c r="AN114" s="1058"/>
      <c r="AO114" s="1059"/>
      <c r="AP114" s="1061">
        <v>0.3</v>
      </c>
      <c r="AQ114" s="1062"/>
      <c r="AR114" s="1062"/>
      <c r="AS114" s="1062"/>
      <c r="AT114" s="1063"/>
      <c r="AU114" s="999"/>
      <c r="AV114" s="1000"/>
      <c r="AW114" s="1000"/>
      <c r="AX114" s="1000"/>
      <c r="AY114" s="1000"/>
      <c r="AZ114" s="1048" t="s">
        <v>453</v>
      </c>
      <c r="BA114" s="1049"/>
      <c r="BB114" s="1049"/>
      <c r="BC114" s="1049"/>
      <c r="BD114" s="1049"/>
      <c r="BE114" s="1049"/>
      <c r="BF114" s="1049"/>
      <c r="BG114" s="1049"/>
      <c r="BH114" s="1049"/>
      <c r="BI114" s="1049"/>
      <c r="BJ114" s="1049"/>
      <c r="BK114" s="1049"/>
      <c r="BL114" s="1049"/>
      <c r="BM114" s="1049"/>
      <c r="BN114" s="1049"/>
      <c r="BO114" s="1049"/>
      <c r="BP114" s="1050"/>
      <c r="BQ114" s="1018">
        <v>2882363</v>
      </c>
      <c r="BR114" s="1019"/>
      <c r="BS114" s="1019"/>
      <c r="BT114" s="1019"/>
      <c r="BU114" s="1019"/>
      <c r="BV114" s="1019">
        <v>3004746</v>
      </c>
      <c r="BW114" s="1019"/>
      <c r="BX114" s="1019"/>
      <c r="BY114" s="1019"/>
      <c r="BZ114" s="1019"/>
      <c r="CA114" s="1019">
        <v>3244962</v>
      </c>
      <c r="CB114" s="1019"/>
      <c r="CC114" s="1019"/>
      <c r="CD114" s="1019"/>
      <c r="CE114" s="1019"/>
      <c r="CF114" s="1013">
        <v>20.8</v>
      </c>
      <c r="CG114" s="1014"/>
      <c r="CH114" s="1014"/>
      <c r="CI114" s="1014"/>
      <c r="CJ114" s="1014"/>
      <c r="CK114" s="1044"/>
      <c r="CL114" s="1045"/>
      <c r="CM114" s="1015" t="s">
        <v>454</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240</v>
      </c>
      <c r="DH114" s="1058"/>
      <c r="DI114" s="1058"/>
      <c r="DJ114" s="1058"/>
      <c r="DK114" s="1059"/>
      <c r="DL114" s="1060" t="s">
        <v>240</v>
      </c>
      <c r="DM114" s="1058"/>
      <c r="DN114" s="1058"/>
      <c r="DO114" s="1058"/>
      <c r="DP114" s="1059"/>
      <c r="DQ114" s="1060" t="s">
        <v>240</v>
      </c>
      <c r="DR114" s="1058"/>
      <c r="DS114" s="1058"/>
      <c r="DT114" s="1058"/>
      <c r="DU114" s="1059"/>
      <c r="DV114" s="1061" t="s">
        <v>240</v>
      </c>
      <c r="DW114" s="1062"/>
      <c r="DX114" s="1062"/>
      <c r="DY114" s="1062"/>
      <c r="DZ114" s="1063"/>
    </row>
    <row r="115" spans="1:130" s="247" customFormat="1" ht="26.25" customHeight="1" x14ac:dyDescent="0.2">
      <c r="A115" s="1053"/>
      <c r="B115" s="1054"/>
      <c r="C115" s="1049" t="s">
        <v>455</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t="s">
        <v>240</v>
      </c>
      <c r="AB115" s="1033"/>
      <c r="AC115" s="1033"/>
      <c r="AD115" s="1033"/>
      <c r="AE115" s="1034"/>
      <c r="AF115" s="1035" t="s">
        <v>240</v>
      </c>
      <c r="AG115" s="1033"/>
      <c r="AH115" s="1033"/>
      <c r="AI115" s="1033"/>
      <c r="AJ115" s="1034"/>
      <c r="AK115" s="1035" t="s">
        <v>240</v>
      </c>
      <c r="AL115" s="1033"/>
      <c r="AM115" s="1033"/>
      <c r="AN115" s="1033"/>
      <c r="AO115" s="1034"/>
      <c r="AP115" s="1036" t="s">
        <v>240</v>
      </c>
      <c r="AQ115" s="1037"/>
      <c r="AR115" s="1037"/>
      <c r="AS115" s="1037"/>
      <c r="AT115" s="1038"/>
      <c r="AU115" s="999"/>
      <c r="AV115" s="1000"/>
      <c r="AW115" s="1000"/>
      <c r="AX115" s="1000"/>
      <c r="AY115" s="1000"/>
      <c r="AZ115" s="1048" t="s">
        <v>456</v>
      </c>
      <c r="BA115" s="1049"/>
      <c r="BB115" s="1049"/>
      <c r="BC115" s="1049"/>
      <c r="BD115" s="1049"/>
      <c r="BE115" s="1049"/>
      <c r="BF115" s="1049"/>
      <c r="BG115" s="1049"/>
      <c r="BH115" s="1049"/>
      <c r="BI115" s="1049"/>
      <c r="BJ115" s="1049"/>
      <c r="BK115" s="1049"/>
      <c r="BL115" s="1049"/>
      <c r="BM115" s="1049"/>
      <c r="BN115" s="1049"/>
      <c r="BO115" s="1049"/>
      <c r="BP115" s="1050"/>
      <c r="BQ115" s="1018" t="s">
        <v>240</v>
      </c>
      <c r="BR115" s="1019"/>
      <c r="BS115" s="1019"/>
      <c r="BT115" s="1019"/>
      <c r="BU115" s="1019"/>
      <c r="BV115" s="1019" t="s">
        <v>240</v>
      </c>
      <c r="BW115" s="1019"/>
      <c r="BX115" s="1019"/>
      <c r="BY115" s="1019"/>
      <c r="BZ115" s="1019"/>
      <c r="CA115" s="1019" t="s">
        <v>240</v>
      </c>
      <c r="CB115" s="1019"/>
      <c r="CC115" s="1019"/>
      <c r="CD115" s="1019"/>
      <c r="CE115" s="1019"/>
      <c r="CF115" s="1013" t="s">
        <v>240</v>
      </c>
      <c r="CG115" s="1014"/>
      <c r="CH115" s="1014"/>
      <c r="CI115" s="1014"/>
      <c r="CJ115" s="1014"/>
      <c r="CK115" s="1044"/>
      <c r="CL115" s="1045"/>
      <c r="CM115" s="1048" t="s">
        <v>457</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240</v>
      </c>
      <c r="DH115" s="1058"/>
      <c r="DI115" s="1058"/>
      <c r="DJ115" s="1058"/>
      <c r="DK115" s="1059"/>
      <c r="DL115" s="1060" t="s">
        <v>240</v>
      </c>
      <c r="DM115" s="1058"/>
      <c r="DN115" s="1058"/>
      <c r="DO115" s="1058"/>
      <c r="DP115" s="1059"/>
      <c r="DQ115" s="1060" t="s">
        <v>240</v>
      </c>
      <c r="DR115" s="1058"/>
      <c r="DS115" s="1058"/>
      <c r="DT115" s="1058"/>
      <c r="DU115" s="1059"/>
      <c r="DV115" s="1061" t="s">
        <v>240</v>
      </c>
      <c r="DW115" s="1062"/>
      <c r="DX115" s="1062"/>
      <c r="DY115" s="1062"/>
      <c r="DZ115" s="1063"/>
    </row>
    <row r="116" spans="1:130" s="247" customFormat="1" ht="26.25" customHeight="1" x14ac:dyDescent="0.2">
      <c r="A116" s="1055"/>
      <c r="B116" s="1056"/>
      <c r="C116" s="1064" t="s">
        <v>458</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240</v>
      </c>
      <c r="AB116" s="1058"/>
      <c r="AC116" s="1058"/>
      <c r="AD116" s="1058"/>
      <c r="AE116" s="1059"/>
      <c r="AF116" s="1060" t="s">
        <v>240</v>
      </c>
      <c r="AG116" s="1058"/>
      <c r="AH116" s="1058"/>
      <c r="AI116" s="1058"/>
      <c r="AJ116" s="1059"/>
      <c r="AK116" s="1060" t="s">
        <v>240</v>
      </c>
      <c r="AL116" s="1058"/>
      <c r="AM116" s="1058"/>
      <c r="AN116" s="1058"/>
      <c r="AO116" s="1059"/>
      <c r="AP116" s="1061" t="s">
        <v>240</v>
      </c>
      <c r="AQ116" s="1062"/>
      <c r="AR116" s="1062"/>
      <c r="AS116" s="1062"/>
      <c r="AT116" s="1063"/>
      <c r="AU116" s="999"/>
      <c r="AV116" s="1000"/>
      <c r="AW116" s="1000"/>
      <c r="AX116" s="1000"/>
      <c r="AY116" s="1000"/>
      <c r="AZ116" s="1066" t="s">
        <v>459</v>
      </c>
      <c r="BA116" s="1067"/>
      <c r="BB116" s="1067"/>
      <c r="BC116" s="1067"/>
      <c r="BD116" s="1067"/>
      <c r="BE116" s="1067"/>
      <c r="BF116" s="1067"/>
      <c r="BG116" s="1067"/>
      <c r="BH116" s="1067"/>
      <c r="BI116" s="1067"/>
      <c r="BJ116" s="1067"/>
      <c r="BK116" s="1067"/>
      <c r="BL116" s="1067"/>
      <c r="BM116" s="1067"/>
      <c r="BN116" s="1067"/>
      <c r="BO116" s="1067"/>
      <c r="BP116" s="1068"/>
      <c r="BQ116" s="1018" t="s">
        <v>240</v>
      </c>
      <c r="BR116" s="1019"/>
      <c r="BS116" s="1019"/>
      <c r="BT116" s="1019"/>
      <c r="BU116" s="1019"/>
      <c r="BV116" s="1019" t="s">
        <v>240</v>
      </c>
      <c r="BW116" s="1019"/>
      <c r="BX116" s="1019"/>
      <c r="BY116" s="1019"/>
      <c r="BZ116" s="1019"/>
      <c r="CA116" s="1019" t="s">
        <v>240</v>
      </c>
      <c r="CB116" s="1019"/>
      <c r="CC116" s="1019"/>
      <c r="CD116" s="1019"/>
      <c r="CE116" s="1019"/>
      <c r="CF116" s="1013" t="s">
        <v>240</v>
      </c>
      <c r="CG116" s="1014"/>
      <c r="CH116" s="1014"/>
      <c r="CI116" s="1014"/>
      <c r="CJ116" s="1014"/>
      <c r="CK116" s="1044"/>
      <c r="CL116" s="1045"/>
      <c r="CM116" s="1015" t="s">
        <v>460</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240</v>
      </c>
      <c r="DH116" s="1058"/>
      <c r="DI116" s="1058"/>
      <c r="DJ116" s="1058"/>
      <c r="DK116" s="1059"/>
      <c r="DL116" s="1060" t="s">
        <v>240</v>
      </c>
      <c r="DM116" s="1058"/>
      <c r="DN116" s="1058"/>
      <c r="DO116" s="1058"/>
      <c r="DP116" s="1059"/>
      <c r="DQ116" s="1060" t="s">
        <v>240</v>
      </c>
      <c r="DR116" s="1058"/>
      <c r="DS116" s="1058"/>
      <c r="DT116" s="1058"/>
      <c r="DU116" s="1059"/>
      <c r="DV116" s="1061" t="s">
        <v>240</v>
      </c>
      <c r="DW116" s="1062"/>
      <c r="DX116" s="1062"/>
      <c r="DY116" s="1062"/>
      <c r="DZ116" s="1063"/>
    </row>
    <row r="117" spans="1:130" s="247" customFormat="1" ht="26.25" customHeight="1" x14ac:dyDescent="0.2">
      <c r="A117" s="1003" t="s">
        <v>186</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461</v>
      </c>
      <c r="Z117" s="985"/>
      <c r="AA117" s="1075">
        <v>3226880</v>
      </c>
      <c r="AB117" s="1076"/>
      <c r="AC117" s="1076"/>
      <c r="AD117" s="1076"/>
      <c r="AE117" s="1077"/>
      <c r="AF117" s="1078">
        <v>3105974</v>
      </c>
      <c r="AG117" s="1076"/>
      <c r="AH117" s="1076"/>
      <c r="AI117" s="1076"/>
      <c r="AJ117" s="1077"/>
      <c r="AK117" s="1078">
        <v>2834269</v>
      </c>
      <c r="AL117" s="1076"/>
      <c r="AM117" s="1076"/>
      <c r="AN117" s="1076"/>
      <c r="AO117" s="1077"/>
      <c r="AP117" s="1079"/>
      <c r="AQ117" s="1080"/>
      <c r="AR117" s="1080"/>
      <c r="AS117" s="1080"/>
      <c r="AT117" s="1081"/>
      <c r="AU117" s="999"/>
      <c r="AV117" s="1000"/>
      <c r="AW117" s="1000"/>
      <c r="AX117" s="1000"/>
      <c r="AY117" s="1000"/>
      <c r="AZ117" s="1066" t="s">
        <v>462</v>
      </c>
      <c r="BA117" s="1067"/>
      <c r="BB117" s="1067"/>
      <c r="BC117" s="1067"/>
      <c r="BD117" s="1067"/>
      <c r="BE117" s="1067"/>
      <c r="BF117" s="1067"/>
      <c r="BG117" s="1067"/>
      <c r="BH117" s="1067"/>
      <c r="BI117" s="1067"/>
      <c r="BJ117" s="1067"/>
      <c r="BK117" s="1067"/>
      <c r="BL117" s="1067"/>
      <c r="BM117" s="1067"/>
      <c r="BN117" s="1067"/>
      <c r="BO117" s="1067"/>
      <c r="BP117" s="1068"/>
      <c r="BQ117" s="1018" t="s">
        <v>240</v>
      </c>
      <c r="BR117" s="1019"/>
      <c r="BS117" s="1019"/>
      <c r="BT117" s="1019"/>
      <c r="BU117" s="1019"/>
      <c r="BV117" s="1019" t="s">
        <v>240</v>
      </c>
      <c r="BW117" s="1019"/>
      <c r="BX117" s="1019"/>
      <c r="BY117" s="1019"/>
      <c r="BZ117" s="1019"/>
      <c r="CA117" s="1019" t="s">
        <v>240</v>
      </c>
      <c r="CB117" s="1019"/>
      <c r="CC117" s="1019"/>
      <c r="CD117" s="1019"/>
      <c r="CE117" s="1019"/>
      <c r="CF117" s="1013" t="s">
        <v>240</v>
      </c>
      <c r="CG117" s="1014"/>
      <c r="CH117" s="1014"/>
      <c r="CI117" s="1014"/>
      <c r="CJ117" s="1014"/>
      <c r="CK117" s="1044"/>
      <c r="CL117" s="1045"/>
      <c r="CM117" s="1015" t="s">
        <v>463</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240</v>
      </c>
      <c r="DH117" s="1058"/>
      <c r="DI117" s="1058"/>
      <c r="DJ117" s="1058"/>
      <c r="DK117" s="1059"/>
      <c r="DL117" s="1060" t="s">
        <v>240</v>
      </c>
      <c r="DM117" s="1058"/>
      <c r="DN117" s="1058"/>
      <c r="DO117" s="1058"/>
      <c r="DP117" s="1059"/>
      <c r="DQ117" s="1060" t="s">
        <v>240</v>
      </c>
      <c r="DR117" s="1058"/>
      <c r="DS117" s="1058"/>
      <c r="DT117" s="1058"/>
      <c r="DU117" s="1059"/>
      <c r="DV117" s="1061" t="s">
        <v>240</v>
      </c>
      <c r="DW117" s="1062"/>
      <c r="DX117" s="1062"/>
      <c r="DY117" s="1062"/>
      <c r="DZ117" s="1063"/>
    </row>
    <row r="118" spans="1:130" s="247" customFormat="1" ht="26.25" customHeight="1" x14ac:dyDescent="0.2">
      <c r="A118" s="1003" t="s">
        <v>436</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433</v>
      </c>
      <c r="AB118" s="984"/>
      <c r="AC118" s="984"/>
      <c r="AD118" s="984"/>
      <c r="AE118" s="985"/>
      <c r="AF118" s="983" t="s">
        <v>434</v>
      </c>
      <c r="AG118" s="984"/>
      <c r="AH118" s="984"/>
      <c r="AI118" s="984"/>
      <c r="AJ118" s="985"/>
      <c r="AK118" s="983" t="s">
        <v>308</v>
      </c>
      <c r="AL118" s="984"/>
      <c r="AM118" s="984"/>
      <c r="AN118" s="984"/>
      <c r="AO118" s="985"/>
      <c r="AP118" s="1070" t="s">
        <v>435</v>
      </c>
      <c r="AQ118" s="1071"/>
      <c r="AR118" s="1071"/>
      <c r="AS118" s="1071"/>
      <c r="AT118" s="1072"/>
      <c r="AU118" s="999"/>
      <c r="AV118" s="1000"/>
      <c r="AW118" s="1000"/>
      <c r="AX118" s="1000"/>
      <c r="AY118" s="1000"/>
      <c r="AZ118" s="1073" t="s">
        <v>464</v>
      </c>
      <c r="BA118" s="1064"/>
      <c r="BB118" s="1064"/>
      <c r="BC118" s="1064"/>
      <c r="BD118" s="1064"/>
      <c r="BE118" s="1064"/>
      <c r="BF118" s="1064"/>
      <c r="BG118" s="1064"/>
      <c r="BH118" s="1064"/>
      <c r="BI118" s="1064"/>
      <c r="BJ118" s="1064"/>
      <c r="BK118" s="1064"/>
      <c r="BL118" s="1064"/>
      <c r="BM118" s="1064"/>
      <c r="BN118" s="1064"/>
      <c r="BO118" s="1064"/>
      <c r="BP118" s="1065"/>
      <c r="BQ118" s="1096" t="s">
        <v>240</v>
      </c>
      <c r="BR118" s="1097"/>
      <c r="BS118" s="1097"/>
      <c r="BT118" s="1097"/>
      <c r="BU118" s="1097"/>
      <c r="BV118" s="1097" t="s">
        <v>240</v>
      </c>
      <c r="BW118" s="1097"/>
      <c r="BX118" s="1097"/>
      <c r="BY118" s="1097"/>
      <c r="BZ118" s="1097"/>
      <c r="CA118" s="1097" t="s">
        <v>240</v>
      </c>
      <c r="CB118" s="1097"/>
      <c r="CC118" s="1097"/>
      <c r="CD118" s="1097"/>
      <c r="CE118" s="1097"/>
      <c r="CF118" s="1013" t="s">
        <v>240</v>
      </c>
      <c r="CG118" s="1014"/>
      <c r="CH118" s="1014"/>
      <c r="CI118" s="1014"/>
      <c r="CJ118" s="1014"/>
      <c r="CK118" s="1044"/>
      <c r="CL118" s="1045"/>
      <c r="CM118" s="1015" t="s">
        <v>465</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240</v>
      </c>
      <c r="DH118" s="1058"/>
      <c r="DI118" s="1058"/>
      <c r="DJ118" s="1058"/>
      <c r="DK118" s="1059"/>
      <c r="DL118" s="1060" t="s">
        <v>240</v>
      </c>
      <c r="DM118" s="1058"/>
      <c r="DN118" s="1058"/>
      <c r="DO118" s="1058"/>
      <c r="DP118" s="1059"/>
      <c r="DQ118" s="1060" t="s">
        <v>240</v>
      </c>
      <c r="DR118" s="1058"/>
      <c r="DS118" s="1058"/>
      <c r="DT118" s="1058"/>
      <c r="DU118" s="1059"/>
      <c r="DV118" s="1061" t="s">
        <v>240</v>
      </c>
      <c r="DW118" s="1062"/>
      <c r="DX118" s="1062"/>
      <c r="DY118" s="1062"/>
      <c r="DZ118" s="1063"/>
    </row>
    <row r="119" spans="1:130" s="247" customFormat="1" ht="26.25" customHeight="1" x14ac:dyDescent="0.2">
      <c r="A119" s="1157" t="s">
        <v>439</v>
      </c>
      <c r="B119" s="1043"/>
      <c r="C119" s="1022" t="s">
        <v>440</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240</v>
      </c>
      <c r="AB119" s="991"/>
      <c r="AC119" s="991"/>
      <c r="AD119" s="991"/>
      <c r="AE119" s="992"/>
      <c r="AF119" s="993" t="s">
        <v>240</v>
      </c>
      <c r="AG119" s="991"/>
      <c r="AH119" s="991"/>
      <c r="AI119" s="991"/>
      <c r="AJ119" s="992"/>
      <c r="AK119" s="993" t="s">
        <v>240</v>
      </c>
      <c r="AL119" s="991"/>
      <c r="AM119" s="991"/>
      <c r="AN119" s="991"/>
      <c r="AO119" s="992"/>
      <c r="AP119" s="994" t="s">
        <v>240</v>
      </c>
      <c r="AQ119" s="995"/>
      <c r="AR119" s="995"/>
      <c r="AS119" s="995"/>
      <c r="AT119" s="996"/>
      <c r="AU119" s="1001"/>
      <c r="AV119" s="1002"/>
      <c r="AW119" s="1002"/>
      <c r="AX119" s="1002"/>
      <c r="AY119" s="1002"/>
      <c r="AZ119" s="278" t="s">
        <v>186</v>
      </c>
      <c r="BA119" s="278"/>
      <c r="BB119" s="278"/>
      <c r="BC119" s="278"/>
      <c r="BD119" s="278"/>
      <c r="BE119" s="278"/>
      <c r="BF119" s="278"/>
      <c r="BG119" s="278"/>
      <c r="BH119" s="278"/>
      <c r="BI119" s="278"/>
      <c r="BJ119" s="278"/>
      <c r="BK119" s="278"/>
      <c r="BL119" s="278"/>
      <c r="BM119" s="278"/>
      <c r="BN119" s="278"/>
      <c r="BO119" s="1074" t="s">
        <v>466</v>
      </c>
      <c r="BP119" s="1105"/>
      <c r="BQ119" s="1096">
        <v>32570920</v>
      </c>
      <c r="BR119" s="1097"/>
      <c r="BS119" s="1097"/>
      <c r="BT119" s="1097"/>
      <c r="BU119" s="1097"/>
      <c r="BV119" s="1097">
        <v>36672925</v>
      </c>
      <c r="BW119" s="1097"/>
      <c r="BX119" s="1097"/>
      <c r="BY119" s="1097"/>
      <c r="BZ119" s="1097"/>
      <c r="CA119" s="1097">
        <v>29041537</v>
      </c>
      <c r="CB119" s="1097"/>
      <c r="CC119" s="1097"/>
      <c r="CD119" s="1097"/>
      <c r="CE119" s="1097"/>
      <c r="CF119" s="1098"/>
      <c r="CG119" s="1099"/>
      <c r="CH119" s="1099"/>
      <c r="CI119" s="1099"/>
      <c r="CJ119" s="1100"/>
      <c r="CK119" s="1046"/>
      <c r="CL119" s="1047"/>
      <c r="CM119" s="1101" t="s">
        <v>467</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240</v>
      </c>
      <c r="DH119" s="1083"/>
      <c r="DI119" s="1083"/>
      <c r="DJ119" s="1083"/>
      <c r="DK119" s="1084"/>
      <c r="DL119" s="1082" t="s">
        <v>240</v>
      </c>
      <c r="DM119" s="1083"/>
      <c r="DN119" s="1083"/>
      <c r="DO119" s="1083"/>
      <c r="DP119" s="1084"/>
      <c r="DQ119" s="1082" t="s">
        <v>240</v>
      </c>
      <c r="DR119" s="1083"/>
      <c r="DS119" s="1083"/>
      <c r="DT119" s="1083"/>
      <c r="DU119" s="1084"/>
      <c r="DV119" s="1085" t="s">
        <v>240</v>
      </c>
      <c r="DW119" s="1086"/>
      <c r="DX119" s="1086"/>
      <c r="DY119" s="1086"/>
      <c r="DZ119" s="1087"/>
    </row>
    <row r="120" spans="1:130" s="247" customFormat="1" ht="26.25" customHeight="1" x14ac:dyDescent="0.2">
      <c r="A120" s="1158"/>
      <c r="B120" s="1045"/>
      <c r="C120" s="1015" t="s">
        <v>444</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240</v>
      </c>
      <c r="AB120" s="1058"/>
      <c r="AC120" s="1058"/>
      <c r="AD120" s="1058"/>
      <c r="AE120" s="1059"/>
      <c r="AF120" s="1060" t="s">
        <v>240</v>
      </c>
      <c r="AG120" s="1058"/>
      <c r="AH120" s="1058"/>
      <c r="AI120" s="1058"/>
      <c r="AJ120" s="1059"/>
      <c r="AK120" s="1060" t="s">
        <v>240</v>
      </c>
      <c r="AL120" s="1058"/>
      <c r="AM120" s="1058"/>
      <c r="AN120" s="1058"/>
      <c r="AO120" s="1059"/>
      <c r="AP120" s="1061" t="s">
        <v>240</v>
      </c>
      <c r="AQ120" s="1062"/>
      <c r="AR120" s="1062"/>
      <c r="AS120" s="1062"/>
      <c r="AT120" s="1063"/>
      <c r="AU120" s="1088" t="s">
        <v>468</v>
      </c>
      <c r="AV120" s="1089"/>
      <c r="AW120" s="1089"/>
      <c r="AX120" s="1089"/>
      <c r="AY120" s="1090"/>
      <c r="AZ120" s="1039" t="s">
        <v>469</v>
      </c>
      <c r="BA120" s="988"/>
      <c r="BB120" s="988"/>
      <c r="BC120" s="988"/>
      <c r="BD120" s="988"/>
      <c r="BE120" s="988"/>
      <c r="BF120" s="988"/>
      <c r="BG120" s="988"/>
      <c r="BH120" s="988"/>
      <c r="BI120" s="988"/>
      <c r="BJ120" s="988"/>
      <c r="BK120" s="988"/>
      <c r="BL120" s="988"/>
      <c r="BM120" s="988"/>
      <c r="BN120" s="988"/>
      <c r="BO120" s="988"/>
      <c r="BP120" s="989"/>
      <c r="BQ120" s="1025">
        <v>8233309</v>
      </c>
      <c r="BR120" s="1026"/>
      <c r="BS120" s="1026"/>
      <c r="BT120" s="1026"/>
      <c r="BU120" s="1026"/>
      <c r="BV120" s="1026">
        <v>10544958</v>
      </c>
      <c r="BW120" s="1026"/>
      <c r="BX120" s="1026"/>
      <c r="BY120" s="1026"/>
      <c r="BZ120" s="1026"/>
      <c r="CA120" s="1026">
        <v>13871124</v>
      </c>
      <c r="CB120" s="1026"/>
      <c r="CC120" s="1026"/>
      <c r="CD120" s="1026"/>
      <c r="CE120" s="1026"/>
      <c r="CF120" s="1040">
        <v>88.9</v>
      </c>
      <c r="CG120" s="1041"/>
      <c r="CH120" s="1041"/>
      <c r="CI120" s="1041"/>
      <c r="CJ120" s="1041"/>
      <c r="CK120" s="1106" t="s">
        <v>470</v>
      </c>
      <c r="CL120" s="1107"/>
      <c r="CM120" s="1107"/>
      <c r="CN120" s="1107"/>
      <c r="CO120" s="1108"/>
      <c r="CP120" s="1114" t="s">
        <v>411</v>
      </c>
      <c r="CQ120" s="1115"/>
      <c r="CR120" s="1115"/>
      <c r="CS120" s="1115"/>
      <c r="CT120" s="1115"/>
      <c r="CU120" s="1115"/>
      <c r="CV120" s="1115"/>
      <c r="CW120" s="1115"/>
      <c r="CX120" s="1115"/>
      <c r="CY120" s="1115"/>
      <c r="CZ120" s="1115"/>
      <c r="DA120" s="1115"/>
      <c r="DB120" s="1115"/>
      <c r="DC120" s="1115"/>
      <c r="DD120" s="1115"/>
      <c r="DE120" s="1115"/>
      <c r="DF120" s="1116"/>
      <c r="DG120" s="1025">
        <v>3623111</v>
      </c>
      <c r="DH120" s="1026"/>
      <c r="DI120" s="1026"/>
      <c r="DJ120" s="1026"/>
      <c r="DK120" s="1026"/>
      <c r="DL120" s="1026">
        <v>10691</v>
      </c>
      <c r="DM120" s="1026"/>
      <c r="DN120" s="1026"/>
      <c r="DO120" s="1026"/>
      <c r="DP120" s="1026"/>
      <c r="DQ120" s="1026">
        <v>13838</v>
      </c>
      <c r="DR120" s="1026"/>
      <c r="DS120" s="1026"/>
      <c r="DT120" s="1026"/>
      <c r="DU120" s="1026"/>
      <c r="DV120" s="1027">
        <v>0.1</v>
      </c>
      <c r="DW120" s="1027"/>
      <c r="DX120" s="1027"/>
      <c r="DY120" s="1027"/>
      <c r="DZ120" s="1028"/>
    </row>
    <row r="121" spans="1:130" s="247" customFormat="1" ht="26.25" customHeight="1" x14ac:dyDescent="0.2">
      <c r="A121" s="1158"/>
      <c r="B121" s="1045"/>
      <c r="C121" s="1066" t="s">
        <v>471</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240</v>
      </c>
      <c r="AB121" s="1058"/>
      <c r="AC121" s="1058"/>
      <c r="AD121" s="1058"/>
      <c r="AE121" s="1059"/>
      <c r="AF121" s="1060" t="s">
        <v>240</v>
      </c>
      <c r="AG121" s="1058"/>
      <c r="AH121" s="1058"/>
      <c r="AI121" s="1058"/>
      <c r="AJ121" s="1059"/>
      <c r="AK121" s="1060" t="s">
        <v>240</v>
      </c>
      <c r="AL121" s="1058"/>
      <c r="AM121" s="1058"/>
      <c r="AN121" s="1058"/>
      <c r="AO121" s="1059"/>
      <c r="AP121" s="1061" t="s">
        <v>240</v>
      </c>
      <c r="AQ121" s="1062"/>
      <c r="AR121" s="1062"/>
      <c r="AS121" s="1062"/>
      <c r="AT121" s="1063"/>
      <c r="AU121" s="1091"/>
      <c r="AV121" s="1092"/>
      <c r="AW121" s="1092"/>
      <c r="AX121" s="1092"/>
      <c r="AY121" s="1093"/>
      <c r="AZ121" s="1048" t="s">
        <v>472</v>
      </c>
      <c r="BA121" s="1049"/>
      <c r="BB121" s="1049"/>
      <c r="BC121" s="1049"/>
      <c r="BD121" s="1049"/>
      <c r="BE121" s="1049"/>
      <c r="BF121" s="1049"/>
      <c r="BG121" s="1049"/>
      <c r="BH121" s="1049"/>
      <c r="BI121" s="1049"/>
      <c r="BJ121" s="1049"/>
      <c r="BK121" s="1049"/>
      <c r="BL121" s="1049"/>
      <c r="BM121" s="1049"/>
      <c r="BN121" s="1049"/>
      <c r="BO121" s="1049"/>
      <c r="BP121" s="1050"/>
      <c r="BQ121" s="1018">
        <v>5472487</v>
      </c>
      <c r="BR121" s="1019"/>
      <c r="BS121" s="1019"/>
      <c r="BT121" s="1019"/>
      <c r="BU121" s="1019"/>
      <c r="BV121" s="1019">
        <v>4898286</v>
      </c>
      <c r="BW121" s="1019"/>
      <c r="BX121" s="1019"/>
      <c r="BY121" s="1019"/>
      <c r="BZ121" s="1019"/>
      <c r="CA121" s="1019">
        <v>4426150</v>
      </c>
      <c r="CB121" s="1019"/>
      <c r="CC121" s="1019"/>
      <c r="CD121" s="1019"/>
      <c r="CE121" s="1019"/>
      <c r="CF121" s="1013">
        <v>28.4</v>
      </c>
      <c r="CG121" s="1014"/>
      <c r="CH121" s="1014"/>
      <c r="CI121" s="1014"/>
      <c r="CJ121" s="1014"/>
      <c r="CK121" s="1109"/>
      <c r="CL121" s="1110"/>
      <c r="CM121" s="1110"/>
      <c r="CN121" s="1110"/>
      <c r="CO121" s="1111"/>
      <c r="CP121" s="1119" t="s">
        <v>408</v>
      </c>
      <c r="CQ121" s="1120"/>
      <c r="CR121" s="1120"/>
      <c r="CS121" s="1120"/>
      <c r="CT121" s="1120"/>
      <c r="CU121" s="1120"/>
      <c r="CV121" s="1120"/>
      <c r="CW121" s="1120"/>
      <c r="CX121" s="1120"/>
      <c r="CY121" s="1120"/>
      <c r="CZ121" s="1120"/>
      <c r="DA121" s="1120"/>
      <c r="DB121" s="1120"/>
      <c r="DC121" s="1120"/>
      <c r="DD121" s="1120"/>
      <c r="DE121" s="1120"/>
      <c r="DF121" s="1121"/>
      <c r="DG121" s="1018">
        <v>818</v>
      </c>
      <c r="DH121" s="1019"/>
      <c r="DI121" s="1019"/>
      <c r="DJ121" s="1019"/>
      <c r="DK121" s="1019"/>
      <c r="DL121" s="1019">
        <v>1383</v>
      </c>
      <c r="DM121" s="1019"/>
      <c r="DN121" s="1019"/>
      <c r="DO121" s="1019"/>
      <c r="DP121" s="1019"/>
      <c r="DQ121" s="1019">
        <v>1818</v>
      </c>
      <c r="DR121" s="1019"/>
      <c r="DS121" s="1019"/>
      <c r="DT121" s="1019"/>
      <c r="DU121" s="1019"/>
      <c r="DV121" s="1020">
        <v>0</v>
      </c>
      <c r="DW121" s="1020"/>
      <c r="DX121" s="1020"/>
      <c r="DY121" s="1020"/>
      <c r="DZ121" s="1021"/>
    </row>
    <row r="122" spans="1:130" s="247" customFormat="1" ht="26.25" customHeight="1" x14ac:dyDescent="0.2">
      <c r="A122" s="1158"/>
      <c r="B122" s="1045"/>
      <c r="C122" s="1015" t="s">
        <v>454</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240</v>
      </c>
      <c r="AB122" s="1058"/>
      <c r="AC122" s="1058"/>
      <c r="AD122" s="1058"/>
      <c r="AE122" s="1059"/>
      <c r="AF122" s="1060" t="s">
        <v>240</v>
      </c>
      <c r="AG122" s="1058"/>
      <c r="AH122" s="1058"/>
      <c r="AI122" s="1058"/>
      <c r="AJ122" s="1059"/>
      <c r="AK122" s="1060" t="s">
        <v>240</v>
      </c>
      <c r="AL122" s="1058"/>
      <c r="AM122" s="1058"/>
      <c r="AN122" s="1058"/>
      <c r="AO122" s="1059"/>
      <c r="AP122" s="1061" t="s">
        <v>240</v>
      </c>
      <c r="AQ122" s="1062"/>
      <c r="AR122" s="1062"/>
      <c r="AS122" s="1062"/>
      <c r="AT122" s="1063"/>
      <c r="AU122" s="1091"/>
      <c r="AV122" s="1092"/>
      <c r="AW122" s="1092"/>
      <c r="AX122" s="1092"/>
      <c r="AY122" s="1093"/>
      <c r="AZ122" s="1073" t="s">
        <v>473</v>
      </c>
      <c r="BA122" s="1064"/>
      <c r="BB122" s="1064"/>
      <c r="BC122" s="1064"/>
      <c r="BD122" s="1064"/>
      <c r="BE122" s="1064"/>
      <c r="BF122" s="1064"/>
      <c r="BG122" s="1064"/>
      <c r="BH122" s="1064"/>
      <c r="BI122" s="1064"/>
      <c r="BJ122" s="1064"/>
      <c r="BK122" s="1064"/>
      <c r="BL122" s="1064"/>
      <c r="BM122" s="1064"/>
      <c r="BN122" s="1064"/>
      <c r="BO122" s="1064"/>
      <c r="BP122" s="1065"/>
      <c r="BQ122" s="1096">
        <v>23207215</v>
      </c>
      <c r="BR122" s="1097"/>
      <c r="BS122" s="1097"/>
      <c r="BT122" s="1097"/>
      <c r="BU122" s="1097"/>
      <c r="BV122" s="1097">
        <v>23015627</v>
      </c>
      <c r="BW122" s="1097"/>
      <c r="BX122" s="1097"/>
      <c r="BY122" s="1097"/>
      <c r="BZ122" s="1097"/>
      <c r="CA122" s="1097">
        <v>22866909</v>
      </c>
      <c r="CB122" s="1097"/>
      <c r="CC122" s="1097"/>
      <c r="CD122" s="1097"/>
      <c r="CE122" s="1097"/>
      <c r="CF122" s="1117">
        <v>146.5</v>
      </c>
      <c r="CG122" s="1118"/>
      <c r="CH122" s="1118"/>
      <c r="CI122" s="1118"/>
      <c r="CJ122" s="1118"/>
      <c r="CK122" s="1109"/>
      <c r="CL122" s="1110"/>
      <c r="CM122" s="1110"/>
      <c r="CN122" s="1110"/>
      <c r="CO122" s="1111"/>
      <c r="CP122" s="1119" t="s">
        <v>413</v>
      </c>
      <c r="CQ122" s="1120"/>
      <c r="CR122" s="1120"/>
      <c r="CS122" s="1120"/>
      <c r="CT122" s="1120"/>
      <c r="CU122" s="1120"/>
      <c r="CV122" s="1120"/>
      <c r="CW122" s="1120"/>
      <c r="CX122" s="1120"/>
      <c r="CY122" s="1120"/>
      <c r="CZ122" s="1120"/>
      <c r="DA122" s="1120"/>
      <c r="DB122" s="1120"/>
      <c r="DC122" s="1120"/>
      <c r="DD122" s="1120"/>
      <c r="DE122" s="1120"/>
      <c r="DF122" s="1121"/>
      <c r="DG122" s="1018" t="s">
        <v>240</v>
      </c>
      <c r="DH122" s="1019"/>
      <c r="DI122" s="1019"/>
      <c r="DJ122" s="1019"/>
      <c r="DK122" s="1019"/>
      <c r="DL122" s="1019" t="s">
        <v>240</v>
      </c>
      <c r="DM122" s="1019"/>
      <c r="DN122" s="1019"/>
      <c r="DO122" s="1019"/>
      <c r="DP122" s="1019"/>
      <c r="DQ122" s="1019" t="s">
        <v>240</v>
      </c>
      <c r="DR122" s="1019"/>
      <c r="DS122" s="1019"/>
      <c r="DT122" s="1019"/>
      <c r="DU122" s="1019"/>
      <c r="DV122" s="1020" t="s">
        <v>240</v>
      </c>
      <c r="DW122" s="1020"/>
      <c r="DX122" s="1020"/>
      <c r="DY122" s="1020"/>
      <c r="DZ122" s="1021"/>
    </row>
    <row r="123" spans="1:130" s="247" customFormat="1" ht="26.25" customHeight="1" x14ac:dyDescent="0.2">
      <c r="A123" s="1158"/>
      <c r="B123" s="1045"/>
      <c r="C123" s="1015" t="s">
        <v>460</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240</v>
      </c>
      <c r="AB123" s="1058"/>
      <c r="AC123" s="1058"/>
      <c r="AD123" s="1058"/>
      <c r="AE123" s="1059"/>
      <c r="AF123" s="1060" t="s">
        <v>240</v>
      </c>
      <c r="AG123" s="1058"/>
      <c r="AH123" s="1058"/>
      <c r="AI123" s="1058"/>
      <c r="AJ123" s="1059"/>
      <c r="AK123" s="1060" t="s">
        <v>240</v>
      </c>
      <c r="AL123" s="1058"/>
      <c r="AM123" s="1058"/>
      <c r="AN123" s="1058"/>
      <c r="AO123" s="1059"/>
      <c r="AP123" s="1061" t="s">
        <v>240</v>
      </c>
      <c r="AQ123" s="1062"/>
      <c r="AR123" s="1062"/>
      <c r="AS123" s="1062"/>
      <c r="AT123" s="1063"/>
      <c r="AU123" s="1094"/>
      <c r="AV123" s="1095"/>
      <c r="AW123" s="1095"/>
      <c r="AX123" s="1095"/>
      <c r="AY123" s="1095"/>
      <c r="AZ123" s="278" t="s">
        <v>186</v>
      </c>
      <c r="BA123" s="278"/>
      <c r="BB123" s="278"/>
      <c r="BC123" s="278"/>
      <c r="BD123" s="278"/>
      <c r="BE123" s="278"/>
      <c r="BF123" s="278"/>
      <c r="BG123" s="278"/>
      <c r="BH123" s="278"/>
      <c r="BI123" s="278"/>
      <c r="BJ123" s="278"/>
      <c r="BK123" s="278"/>
      <c r="BL123" s="278"/>
      <c r="BM123" s="278"/>
      <c r="BN123" s="278"/>
      <c r="BO123" s="1074" t="s">
        <v>474</v>
      </c>
      <c r="BP123" s="1105"/>
      <c r="BQ123" s="1164">
        <v>36913011</v>
      </c>
      <c r="BR123" s="1165"/>
      <c r="BS123" s="1165"/>
      <c r="BT123" s="1165"/>
      <c r="BU123" s="1165"/>
      <c r="BV123" s="1165">
        <v>38458871</v>
      </c>
      <c r="BW123" s="1165"/>
      <c r="BX123" s="1165"/>
      <c r="BY123" s="1165"/>
      <c r="BZ123" s="1165"/>
      <c r="CA123" s="1165">
        <v>41164183</v>
      </c>
      <c r="CB123" s="1165"/>
      <c r="CC123" s="1165"/>
      <c r="CD123" s="1165"/>
      <c r="CE123" s="1165"/>
      <c r="CF123" s="1098"/>
      <c r="CG123" s="1099"/>
      <c r="CH123" s="1099"/>
      <c r="CI123" s="1099"/>
      <c r="CJ123" s="1100"/>
      <c r="CK123" s="1109"/>
      <c r="CL123" s="1110"/>
      <c r="CM123" s="1110"/>
      <c r="CN123" s="1110"/>
      <c r="CO123" s="1111"/>
      <c r="CP123" s="1119" t="s">
        <v>410</v>
      </c>
      <c r="CQ123" s="1120"/>
      <c r="CR123" s="1120"/>
      <c r="CS123" s="1120"/>
      <c r="CT123" s="1120"/>
      <c r="CU123" s="1120"/>
      <c r="CV123" s="1120"/>
      <c r="CW123" s="1120"/>
      <c r="CX123" s="1120"/>
      <c r="CY123" s="1120"/>
      <c r="CZ123" s="1120"/>
      <c r="DA123" s="1120"/>
      <c r="DB123" s="1120"/>
      <c r="DC123" s="1120"/>
      <c r="DD123" s="1120"/>
      <c r="DE123" s="1120"/>
      <c r="DF123" s="1121"/>
      <c r="DG123" s="1057" t="s">
        <v>240</v>
      </c>
      <c r="DH123" s="1058"/>
      <c r="DI123" s="1058"/>
      <c r="DJ123" s="1058"/>
      <c r="DK123" s="1059"/>
      <c r="DL123" s="1060">
        <v>4059671</v>
      </c>
      <c r="DM123" s="1058"/>
      <c r="DN123" s="1058"/>
      <c r="DO123" s="1058"/>
      <c r="DP123" s="1059"/>
      <c r="DQ123" s="1060" t="s">
        <v>240</v>
      </c>
      <c r="DR123" s="1058"/>
      <c r="DS123" s="1058"/>
      <c r="DT123" s="1058"/>
      <c r="DU123" s="1059"/>
      <c r="DV123" s="1061" t="s">
        <v>240</v>
      </c>
      <c r="DW123" s="1062"/>
      <c r="DX123" s="1062"/>
      <c r="DY123" s="1062"/>
      <c r="DZ123" s="1063"/>
    </row>
    <row r="124" spans="1:130" s="247" customFormat="1" ht="26.25" customHeight="1" thickBot="1" x14ac:dyDescent="0.25">
      <c r="A124" s="1158"/>
      <c r="B124" s="1045"/>
      <c r="C124" s="1015" t="s">
        <v>463</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240</v>
      </c>
      <c r="AB124" s="1058"/>
      <c r="AC124" s="1058"/>
      <c r="AD124" s="1058"/>
      <c r="AE124" s="1059"/>
      <c r="AF124" s="1060" t="s">
        <v>240</v>
      </c>
      <c r="AG124" s="1058"/>
      <c r="AH124" s="1058"/>
      <c r="AI124" s="1058"/>
      <c r="AJ124" s="1059"/>
      <c r="AK124" s="1060" t="s">
        <v>240</v>
      </c>
      <c r="AL124" s="1058"/>
      <c r="AM124" s="1058"/>
      <c r="AN124" s="1058"/>
      <c r="AO124" s="1059"/>
      <c r="AP124" s="1061" t="s">
        <v>240</v>
      </c>
      <c r="AQ124" s="1062"/>
      <c r="AR124" s="1062"/>
      <c r="AS124" s="1062"/>
      <c r="AT124" s="1063"/>
      <c r="AU124" s="1160" t="s">
        <v>475</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240</v>
      </c>
      <c r="BR124" s="1127"/>
      <c r="BS124" s="1127"/>
      <c r="BT124" s="1127"/>
      <c r="BU124" s="1127"/>
      <c r="BV124" s="1127" t="s">
        <v>240</v>
      </c>
      <c r="BW124" s="1127"/>
      <c r="BX124" s="1127"/>
      <c r="BY124" s="1127"/>
      <c r="BZ124" s="1127"/>
      <c r="CA124" s="1127" t="s">
        <v>240</v>
      </c>
      <c r="CB124" s="1127"/>
      <c r="CC124" s="1127"/>
      <c r="CD124" s="1127"/>
      <c r="CE124" s="1127"/>
      <c r="CF124" s="1128"/>
      <c r="CG124" s="1129"/>
      <c r="CH124" s="1129"/>
      <c r="CI124" s="1129"/>
      <c r="CJ124" s="1130"/>
      <c r="CK124" s="1112"/>
      <c r="CL124" s="1112"/>
      <c r="CM124" s="1112"/>
      <c r="CN124" s="1112"/>
      <c r="CO124" s="1113"/>
      <c r="CP124" s="1119" t="s">
        <v>476</v>
      </c>
      <c r="CQ124" s="1120"/>
      <c r="CR124" s="1120"/>
      <c r="CS124" s="1120"/>
      <c r="CT124" s="1120"/>
      <c r="CU124" s="1120"/>
      <c r="CV124" s="1120"/>
      <c r="CW124" s="1120"/>
      <c r="CX124" s="1120"/>
      <c r="CY124" s="1120"/>
      <c r="CZ124" s="1120"/>
      <c r="DA124" s="1120"/>
      <c r="DB124" s="1120"/>
      <c r="DC124" s="1120"/>
      <c r="DD124" s="1120"/>
      <c r="DE124" s="1120"/>
      <c r="DF124" s="1121"/>
      <c r="DG124" s="1104" t="s">
        <v>240</v>
      </c>
      <c r="DH124" s="1083"/>
      <c r="DI124" s="1083"/>
      <c r="DJ124" s="1083"/>
      <c r="DK124" s="1084"/>
      <c r="DL124" s="1082" t="s">
        <v>240</v>
      </c>
      <c r="DM124" s="1083"/>
      <c r="DN124" s="1083"/>
      <c r="DO124" s="1083"/>
      <c r="DP124" s="1084"/>
      <c r="DQ124" s="1082" t="s">
        <v>240</v>
      </c>
      <c r="DR124" s="1083"/>
      <c r="DS124" s="1083"/>
      <c r="DT124" s="1083"/>
      <c r="DU124" s="1084"/>
      <c r="DV124" s="1085" t="s">
        <v>240</v>
      </c>
      <c r="DW124" s="1086"/>
      <c r="DX124" s="1086"/>
      <c r="DY124" s="1086"/>
      <c r="DZ124" s="1087"/>
    </row>
    <row r="125" spans="1:130" s="247" customFormat="1" ht="26.25" customHeight="1" x14ac:dyDescent="0.2">
      <c r="A125" s="1158"/>
      <c r="B125" s="1045"/>
      <c r="C125" s="1015" t="s">
        <v>465</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240</v>
      </c>
      <c r="AB125" s="1058"/>
      <c r="AC125" s="1058"/>
      <c r="AD125" s="1058"/>
      <c r="AE125" s="1059"/>
      <c r="AF125" s="1060" t="s">
        <v>240</v>
      </c>
      <c r="AG125" s="1058"/>
      <c r="AH125" s="1058"/>
      <c r="AI125" s="1058"/>
      <c r="AJ125" s="1059"/>
      <c r="AK125" s="1060" t="s">
        <v>240</v>
      </c>
      <c r="AL125" s="1058"/>
      <c r="AM125" s="1058"/>
      <c r="AN125" s="1058"/>
      <c r="AO125" s="1059"/>
      <c r="AP125" s="1061" t="s">
        <v>240</v>
      </c>
      <c r="AQ125" s="1062"/>
      <c r="AR125" s="1062"/>
      <c r="AS125" s="1062"/>
      <c r="AT125" s="106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2" t="s">
        <v>477</v>
      </c>
      <c r="CL125" s="1107"/>
      <c r="CM125" s="1107"/>
      <c r="CN125" s="1107"/>
      <c r="CO125" s="1108"/>
      <c r="CP125" s="1039" t="s">
        <v>478</v>
      </c>
      <c r="CQ125" s="988"/>
      <c r="CR125" s="988"/>
      <c r="CS125" s="988"/>
      <c r="CT125" s="988"/>
      <c r="CU125" s="988"/>
      <c r="CV125" s="988"/>
      <c r="CW125" s="988"/>
      <c r="CX125" s="988"/>
      <c r="CY125" s="988"/>
      <c r="CZ125" s="988"/>
      <c r="DA125" s="988"/>
      <c r="DB125" s="988"/>
      <c r="DC125" s="988"/>
      <c r="DD125" s="988"/>
      <c r="DE125" s="988"/>
      <c r="DF125" s="989"/>
      <c r="DG125" s="1025" t="s">
        <v>240</v>
      </c>
      <c r="DH125" s="1026"/>
      <c r="DI125" s="1026"/>
      <c r="DJ125" s="1026"/>
      <c r="DK125" s="1026"/>
      <c r="DL125" s="1026" t="s">
        <v>240</v>
      </c>
      <c r="DM125" s="1026"/>
      <c r="DN125" s="1026"/>
      <c r="DO125" s="1026"/>
      <c r="DP125" s="1026"/>
      <c r="DQ125" s="1026" t="s">
        <v>240</v>
      </c>
      <c r="DR125" s="1026"/>
      <c r="DS125" s="1026"/>
      <c r="DT125" s="1026"/>
      <c r="DU125" s="1026"/>
      <c r="DV125" s="1027" t="s">
        <v>240</v>
      </c>
      <c r="DW125" s="1027"/>
      <c r="DX125" s="1027"/>
      <c r="DY125" s="1027"/>
      <c r="DZ125" s="1028"/>
    </row>
    <row r="126" spans="1:130" s="247" customFormat="1" ht="26.25" customHeight="1" thickBot="1" x14ac:dyDescent="0.25">
      <c r="A126" s="1158"/>
      <c r="B126" s="1045"/>
      <c r="C126" s="1015" t="s">
        <v>467</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240</v>
      </c>
      <c r="AB126" s="1058"/>
      <c r="AC126" s="1058"/>
      <c r="AD126" s="1058"/>
      <c r="AE126" s="1059"/>
      <c r="AF126" s="1060" t="s">
        <v>240</v>
      </c>
      <c r="AG126" s="1058"/>
      <c r="AH126" s="1058"/>
      <c r="AI126" s="1058"/>
      <c r="AJ126" s="1059"/>
      <c r="AK126" s="1060" t="s">
        <v>240</v>
      </c>
      <c r="AL126" s="1058"/>
      <c r="AM126" s="1058"/>
      <c r="AN126" s="1058"/>
      <c r="AO126" s="1059"/>
      <c r="AP126" s="1061" t="s">
        <v>240</v>
      </c>
      <c r="AQ126" s="1062"/>
      <c r="AR126" s="1062"/>
      <c r="AS126" s="1062"/>
      <c r="AT126" s="106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3"/>
      <c r="CL126" s="1110"/>
      <c r="CM126" s="1110"/>
      <c r="CN126" s="1110"/>
      <c r="CO126" s="1111"/>
      <c r="CP126" s="1048" t="s">
        <v>479</v>
      </c>
      <c r="CQ126" s="1049"/>
      <c r="CR126" s="1049"/>
      <c r="CS126" s="1049"/>
      <c r="CT126" s="1049"/>
      <c r="CU126" s="1049"/>
      <c r="CV126" s="1049"/>
      <c r="CW126" s="1049"/>
      <c r="CX126" s="1049"/>
      <c r="CY126" s="1049"/>
      <c r="CZ126" s="1049"/>
      <c r="DA126" s="1049"/>
      <c r="DB126" s="1049"/>
      <c r="DC126" s="1049"/>
      <c r="DD126" s="1049"/>
      <c r="DE126" s="1049"/>
      <c r="DF126" s="1050"/>
      <c r="DG126" s="1018" t="s">
        <v>240</v>
      </c>
      <c r="DH126" s="1019"/>
      <c r="DI126" s="1019"/>
      <c r="DJ126" s="1019"/>
      <c r="DK126" s="1019"/>
      <c r="DL126" s="1019" t="s">
        <v>240</v>
      </c>
      <c r="DM126" s="1019"/>
      <c r="DN126" s="1019"/>
      <c r="DO126" s="1019"/>
      <c r="DP126" s="1019"/>
      <c r="DQ126" s="1019" t="s">
        <v>240</v>
      </c>
      <c r="DR126" s="1019"/>
      <c r="DS126" s="1019"/>
      <c r="DT126" s="1019"/>
      <c r="DU126" s="1019"/>
      <c r="DV126" s="1020" t="s">
        <v>240</v>
      </c>
      <c r="DW126" s="1020"/>
      <c r="DX126" s="1020"/>
      <c r="DY126" s="1020"/>
      <c r="DZ126" s="1021"/>
    </row>
    <row r="127" spans="1:130" s="247" customFormat="1" ht="26.25" customHeight="1" x14ac:dyDescent="0.2">
      <c r="A127" s="1159"/>
      <c r="B127" s="1047"/>
      <c r="C127" s="1101" t="s">
        <v>480</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240</v>
      </c>
      <c r="AB127" s="1058"/>
      <c r="AC127" s="1058"/>
      <c r="AD127" s="1058"/>
      <c r="AE127" s="1059"/>
      <c r="AF127" s="1060" t="s">
        <v>240</v>
      </c>
      <c r="AG127" s="1058"/>
      <c r="AH127" s="1058"/>
      <c r="AI127" s="1058"/>
      <c r="AJ127" s="1059"/>
      <c r="AK127" s="1060" t="s">
        <v>240</v>
      </c>
      <c r="AL127" s="1058"/>
      <c r="AM127" s="1058"/>
      <c r="AN127" s="1058"/>
      <c r="AO127" s="1059"/>
      <c r="AP127" s="1061" t="s">
        <v>240</v>
      </c>
      <c r="AQ127" s="1062"/>
      <c r="AR127" s="1062"/>
      <c r="AS127" s="1062"/>
      <c r="AT127" s="1063"/>
      <c r="AU127" s="283"/>
      <c r="AV127" s="283"/>
      <c r="AW127" s="283"/>
      <c r="AX127" s="1131" t="s">
        <v>481</v>
      </c>
      <c r="AY127" s="1132"/>
      <c r="AZ127" s="1132"/>
      <c r="BA127" s="1132"/>
      <c r="BB127" s="1132"/>
      <c r="BC127" s="1132"/>
      <c r="BD127" s="1132"/>
      <c r="BE127" s="1133"/>
      <c r="BF127" s="1134" t="s">
        <v>482</v>
      </c>
      <c r="BG127" s="1132"/>
      <c r="BH127" s="1132"/>
      <c r="BI127" s="1132"/>
      <c r="BJ127" s="1132"/>
      <c r="BK127" s="1132"/>
      <c r="BL127" s="1133"/>
      <c r="BM127" s="1134" t="s">
        <v>483</v>
      </c>
      <c r="BN127" s="1132"/>
      <c r="BO127" s="1132"/>
      <c r="BP127" s="1132"/>
      <c r="BQ127" s="1132"/>
      <c r="BR127" s="1132"/>
      <c r="BS127" s="1133"/>
      <c r="BT127" s="1134" t="s">
        <v>484</v>
      </c>
      <c r="BU127" s="1132"/>
      <c r="BV127" s="1132"/>
      <c r="BW127" s="1132"/>
      <c r="BX127" s="1132"/>
      <c r="BY127" s="1132"/>
      <c r="BZ127" s="1156"/>
      <c r="CA127" s="283"/>
      <c r="CB127" s="283"/>
      <c r="CC127" s="283"/>
      <c r="CD127" s="284"/>
      <c r="CE127" s="284"/>
      <c r="CF127" s="284"/>
      <c r="CG127" s="281"/>
      <c r="CH127" s="281"/>
      <c r="CI127" s="281"/>
      <c r="CJ127" s="282"/>
      <c r="CK127" s="1123"/>
      <c r="CL127" s="1110"/>
      <c r="CM127" s="1110"/>
      <c r="CN127" s="1110"/>
      <c r="CO127" s="1111"/>
      <c r="CP127" s="1048" t="s">
        <v>485</v>
      </c>
      <c r="CQ127" s="1049"/>
      <c r="CR127" s="1049"/>
      <c r="CS127" s="1049"/>
      <c r="CT127" s="1049"/>
      <c r="CU127" s="1049"/>
      <c r="CV127" s="1049"/>
      <c r="CW127" s="1049"/>
      <c r="CX127" s="1049"/>
      <c r="CY127" s="1049"/>
      <c r="CZ127" s="1049"/>
      <c r="DA127" s="1049"/>
      <c r="DB127" s="1049"/>
      <c r="DC127" s="1049"/>
      <c r="DD127" s="1049"/>
      <c r="DE127" s="1049"/>
      <c r="DF127" s="1050"/>
      <c r="DG127" s="1018" t="s">
        <v>240</v>
      </c>
      <c r="DH127" s="1019"/>
      <c r="DI127" s="1019"/>
      <c r="DJ127" s="1019"/>
      <c r="DK127" s="1019"/>
      <c r="DL127" s="1019" t="s">
        <v>240</v>
      </c>
      <c r="DM127" s="1019"/>
      <c r="DN127" s="1019"/>
      <c r="DO127" s="1019"/>
      <c r="DP127" s="1019"/>
      <c r="DQ127" s="1019" t="s">
        <v>240</v>
      </c>
      <c r="DR127" s="1019"/>
      <c r="DS127" s="1019"/>
      <c r="DT127" s="1019"/>
      <c r="DU127" s="1019"/>
      <c r="DV127" s="1020" t="s">
        <v>240</v>
      </c>
      <c r="DW127" s="1020"/>
      <c r="DX127" s="1020"/>
      <c r="DY127" s="1020"/>
      <c r="DZ127" s="1021"/>
    </row>
    <row r="128" spans="1:130" s="247" customFormat="1" ht="26.25" customHeight="1" thickBot="1" x14ac:dyDescent="0.25">
      <c r="A128" s="1142" t="s">
        <v>486</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487</v>
      </c>
      <c r="X128" s="1144"/>
      <c r="Y128" s="1144"/>
      <c r="Z128" s="1145"/>
      <c r="AA128" s="1146">
        <v>974700</v>
      </c>
      <c r="AB128" s="1147"/>
      <c r="AC128" s="1147"/>
      <c r="AD128" s="1147"/>
      <c r="AE128" s="1148"/>
      <c r="AF128" s="1149">
        <v>930373</v>
      </c>
      <c r="AG128" s="1147"/>
      <c r="AH128" s="1147"/>
      <c r="AI128" s="1147"/>
      <c r="AJ128" s="1148"/>
      <c r="AK128" s="1149">
        <v>865877</v>
      </c>
      <c r="AL128" s="1147"/>
      <c r="AM128" s="1147"/>
      <c r="AN128" s="1147"/>
      <c r="AO128" s="1148"/>
      <c r="AP128" s="1150"/>
      <c r="AQ128" s="1151"/>
      <c r="AR128" s="1151"/>
      <c r="AS128" s="1151"/>
      <c r="AT128" s="1152"/>
      <c r="AU128" s="283"/>
      <c r="AV128" s="283"/>
      <c r="AW128" s="283"/>
      <c r="AX128" s="987" t="s">
        <v>488</v>
      </c>
      <c r="AY128" s="988"/>
      <c r="AZ128" s="988"/>
      <c r="BA128" s="988"/>
      <c r="BB128" s="988"/>
      <c r="BC128" s="988"/>
      <c r="BD128" s="988"/>
      <c r="BE128" s="989"/>
      <c r="BF128" s="1153" t="s">
        <v>240</v>
      </c>
      <c r="BG128" s="1154"/>
      <c r="BH128" s="1154"/>
      <c r="BI128" s="1154"/>
      <c r="BJ128" s="1154"/>
      <c r="BK128" s="1154"/>
      <c r="BL128" s="1155"/>
      <c r="BM128" s="1153">
        <v>12.61</v>
      </c>
      <c r="BN128" s="1154"/>
      <c r="BO128" s="1154"/>
      <c r="BP128" s="1154"/>
      <c r="BQ128" s="1154"/>
      <c r="BR128" s="1154"/>
      <c r="BS128" s="1155"/>
      <c r="BT128" s="1153">
        <v>20</v>
      </c>
      <c r="BU128" s="1154"/>
      <c r="BV128" s="1154"/>
      <c r="BW128" s="1154"/>
      <c r="BX128" s="1154"/>
      <c r="BY128" s="1154"/>
      <c r="BZ128" s="1178"/>
      <c r="CA128" s="284"/>
      <c r="CB128" s="284"/>
      <c r="CC128" s="284"/>
      <c r="CD128" s="284"/>
      <c r="CE128" s="284"/>
      <c r="CF128" s="284"/>
      <c r="CG128" s="281"/>
      <c r="CH128" s="281"/>
      <c r="CI128" s="281"/>
      <c r="CJ128" s="282"/>
      <c r="CK128" s="1124"/>
      <c r="CL128" s="1125"/>
      <c r="CM128" s="1125"/>
      <c r="CN128" s="1125"/>
      <c r="CO128" s="1126"/>
      <c r="CP128" s="1135" t="s">
        <v>489</v>
      </c>
      <c r="CQ128" s="1136"/>
      <c r="CR128" s="1136"/>
      <c r="CS128" s="1136"/>
      <c r="CT128" s="1136"/>
      <c r="CU128" s="1136"/>
      <c r="CV128" s="1136"/>
      <c r="CW128" s="1136"/>
      <c r="CX128" s="1136"/>
      <c r="CY128" s="1136"/>
      <c r="CZ128" s="1136"/>
      <c r="DA128" s="1136"/>
      <c r="DB128" s="1136"/>
      <c r="DC128" s="1136"/>
      <c r="DD128" s="1136"/>
      <c r="DE128" s="1136"/>
      <c r="DF128" s="1137"/>
      <c r="DG128" s="1138" t="s">
        <v>240</v>
      </c>
      <c r="DH128" s="1139"/>
      <c r="DI128" s="1139"/>
      <c r="DJ128" s="1139"/>
      <c r="DK128" s="1139"/>
      <c r="DL128" s="1139" t="s">
        <v>240</v>
      </c>
      <c r="DM128" s="1139"/>
      <c r="DN128" s="1139"/>
      <c r="DO128" s="1139"/>
      <c r="DP128" s="1139"/>
      <c r="DQ128" s="1139" t="s">
        <v>240</v>
      </c>
      <c r="DR128" s="1139"/>
      <c r="DS128" s="1139"/>
      <c r="DT128" s="1139"/>
      <c r="DU128" s="1139"/>
      <c r="DV128" s="1140" t="s">
        <v>240</v>
      </c>
      <c r="DW128" s="1140"/>
      <c r="DX128" s="1140"/>
      <c r="DY128" s="1140"/>
      <c r="DZ128" s="1141"/>
    </row>
    <row r="129" spans="1:131" s="247" customFormat="1" ht="26.25" customHeight="1" x14ac:dyDescent="0.2">
      <c r="A129" s="1029" t="s">
        <v>106</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490</v>
      </c>
      <c r="X129" s="1173"/>
      <c r="Y129" s="1173"/>
      <c r="Z129" s="1174"/>
      <c r="AA129" s="1057">
        <v>17191746</v>
      </c>
      <c r="AB129" s="1058"/>
      <c r="AC129" s="1058"/>
      <c r="AD129" s="1058"/>
      <c r="AE129" s="1059"/>
      <c r="AF129" s="1060">
        <v>17310132</v>
      </c>
      <c r="AG129" s="1058"/>
      <c r="AH129" s="1058"/>
      <c r="AI129" s="1058"/>
      <c r="AJ129" s="1059"/>
      <c r="AK129" s="1060">
        <v>17745536</v>
      </c>
      <c r="AL129" s="1058"/>
      <c r="AM129" s="1058"/>
      <c r="AN129" s="1058"/>
      <c r="AO129" s="1059"/>
      <c r="AP129" s="1175"/>
      <c r="AQ129" s="1176"/>
      <c r="AR129" s="1176"/>
      <c r="AS129" s="1176"/>
      <c r="AT129" s="1177"/>
      <c r="AU129" s="285"/>
      <c r="AV129" s="285"/>
      <c r="AW129" s="285"/>
      <c r="AX129" s="1166" t="s">
        <v>491</v>
      </c>
      <c r="AY129" s="1049"/>
      <c r="AZ129" s="1049"/>
      <c r="BA129" s="1049"/>
      <c r="BB129" s="1049"/>
      <c r="BC129" s="1049"/>
      <c r="BD129" s="1049"/>
      <c r="BE129" s="1050"/>
      <c r="BF129" s="1167" t="s">
        <v>240</v>
      </c>
      <c r="BG129" s="1168"/>
      <c r="BH129" s="1168"/>
      <c r="BI129" s="1168"/>
      <c r="BJ129" s="1168"/>
      <c r="BK129" s="1168"/>
      <c r="BL129" s="1169"/>
      <c r="BM129" s="1167">
        <v>17.61</v>
      </c>
      <c r="BN129" s="1168"/>
      <c r="BO129" s="1168"/>
      <c r="BP129" s="1168"/>
      <c r="BQ129" s="1168"/>
      <c r="BR129" s="1168"/>
      <c r="BS129" s="1169"/>
      <c r="BT129" s="1167">
        <v>30</v>
      </c>
      <c r="BU129" s="1170"/>
      <c r="BV129" s="1170"/>
      <c r="BW129" s="1170"/>
      <c r="BX129" s="1170"/>
      <c r="BY129" s="1170"/>
      <c r="BZ129" s="117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9" t="s">
        <v>492</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493</v>
      </c>
      <c r="X130" s="1173"/>
      <c r="Y130" s="1173"/>
      <c r="Z130" s="1174"/>
      <c r="AA130" s="1057">
        <v>2267196</v>
      </c>
      <c r="AB130" s="1058"/>
      <c r="AC130" s="1058"/>
      <c r="AD130" s="1058"/>
      <c r="AE130" s="1059"/>
      <c r="AF130" s="1060">
        <v>2221002</v>
      </c>
      <c r="AG130" s="1058"/>
      <c r="AH130" s="1058"/>
      <c r="AI130" s="1058"/>
      <c r="AJ130" s="1059"/>
      <c r="AK130" s="1060">
        <v>2139448</v>
      </c>
      <c r="AL130" s="1058"/>
      <c r="AM130" s="1058"/>
      <c r="AN130" s="1058"/>
      <c r="AO130" s="1059"/>
      <c r="AP130" s="1175"/>
      <c r="AQ130" s="1176"/>
      <c r="AR130" s="1176"/>
      <c r="AS130" s="1176"/>
      <c r="AT130" s="1177"/>
      <c r="AU130" s="285"/>
      <c r="AV130" s="285"/>
      <c r="AW130" s="285"/>
      <c r="AX130" s="1166" t="s">
        <v>494</v>
      </c>
      <c r="AY130" s="1049"/>
      <c r="AZ130" s="1049"/>
      <c r="BA130" s="1049"/>
      <c r="BB130" s="1049"/>
      <c r="BC130" s="1049"/>
      <c r="BD130" s="1049"/>
      <c r="BE130" s="1050"/>
      <c r="BF130" s="1203">
        <v>-0.4</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495</v>
      </c>
      <c r="X131" s="1211"/>
      <c r="Y131" s="1211"/>
      <c r="Z131" s="1212"/>
      <c r="AA131" s="1104">
        <v>14924550</v>
      </c>
      <c r="AB131" s="1083"/>
      <c r="AC131" s="1083"/>
      <c r="AD131" s="1083"/>
      <c r="AE131" s="1084"/>
      <c r="AF131" s="1082">
        <v>15089130</v>
      </c>
      <c r="AG131" s="1083"/>
      <c r="AH131" s="1083"/>
      <c r="AI131" s="1083"/>
      <c r="AJ131" s="1084"/>
      <c r="AK131" s="1082">
        <v>15606088</v>
      </c>
      <c r="AL131" s="1083"/>
      <c r="AM131" s="1083"/>
      <c r="AN131" s="1083"/>
      <c r="AO131" s="1084"/>
      <c r="AP131" s="1213"/>
      <c r="AQ131" s="1214"/>
      <c r="AR131" s="1214"/>
      <c r="AS131" s="1214"/>
      <c r="AT131" s="1215"/>
      <c r="AU131" s="285"/>
      <c r="AV131" s="285"/>
      <c r="AW131" s="285"/>
      <c r="AX131" s="1185" t="s">
        <v>496</v>
      </c>
      <c r="AY131" s="1136"/>
      <c r="AZ131" s="1136"/>
      <c r="BA131" s="1136"/>
      <c r="BB131" s="1136"/>
      <c r="BC131" s="1136"/>
      <c r="BD131" s="1136"/>
      <c r="BE131" s="1137"/>
      <c r="BF131" s="1186" t="s">
        <v>240</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92" t="s">
        <v>497</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498</v>
      </c>
      <c r="W132" s="1196"/>
      <c r="X132" s="1196"/>
      <c r="Y132" s="1196"/>
      <c r="Z132" s="1197"/>
      <c r="AA132" s="1198">
        <v>-0.100612749</v>
      </c>
      <c r="AB132" s="1199"/>
      <c r="AC132" s="1199"/>
      <c r="AD132" s="1199"/>
      <c r="AE132" s="1200"/>
      <c r="AF132" s="1201">
        <v>-0.30088547199999999</v>
      </c>
      <c r="AG132" s="1199"/>
      <c r="AH132" s="1199"/>
      <c r="AI132" s="1199"/>
      <c r="AJ132" s="1200"/>
      <c r="AK132" s="1201">
        <v>-1.0960850660000001</v>
      </c>
      <c r="AL132" s="1199"/>
      <c r="AM132" s="1199"/>
      <c r="AN132" s="1199"/>
      <c r="AO132" s="1200"/>
      <c r="AP132" s="1098"/>
      <c r="AQ132" s="1099"/>
      <c r="AR132" s="1099"/>
      <c r="AS132" s="1099"/>
      <c r="AT132" s="120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499</v>
      </c>
      <c r="W133" s="1179"/>
      <c r="X133" s="1179"/>
      <c r="Y133" s="1179"/>
      <c r="Z133" s="1180"/>
      <c r="AA133" s="1181">
        <v>-0.2</v>
      </c>
      <c r="AB133" s="1182"/>
      <c r="AC133" s="1182"/>
      <c r="AD133" s="1182"/>
      <c r="AE133" s="1183"/>
      <c r="AF133" s="1181">
        <v>-0.2</v>
      </c>
      <c r="AG133" s="1182"/>
      <c r="AH133" s="1182"/>
      <c r="AI133" s="1182"/>
      <c r="AJ133" s="1183"/>
      <c r="AK133" s="1181">
        <v>-0.4</v>
      </c>
      <c r="AL133" s="1182"/>
      <c r="AM133" s="1182"/>
      <c r="AN133" s="1182"/>
      <c r="AO133" s="1183"/>
      <c r="AP133" s="1128"/>
      <c r="AQ133" s="1129"/>
      <c r="AR133" s="1129"/>
      <c r="AS133" s="1129"/>
      <c r="AT133" s="118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esED4Qt2/LmHdL/1Y3sErljeZxreSExA4yr0992rcod/wKBQsI8JZtZB6jjP5/sGPuHgGhKJypf5jTr360V3pw==" saltValue="jto7FCmyb1xnYdeCLlSX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500</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Kv25iDSf1GOjU9OguGu6QT7m+WGqOrsy0m9uOLaw65AIrbjPa9Be/h8cpoOtC8GrtLk8MP5UECtKIhKOMeB7w==" saltValue="rmvOQNu2JixrhQnD/2jw/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dXBtXut9qyYAuEKPSjflojflyDkSFjf/KqwOm9v8FFwN8eOu+naZ+N0PMqR6oy12fXcZbJB6CQ1AMa5ggurQ==" saltValue="eOC4bqnwK8JUNe3uz3pW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ht="13.5" customHeight="1"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508</v>
      </c>
      <c r="AL9" s="1219"/>
      <c r="AM9" s="1219"/>
      <c r="AN9" s="1220"/>
      <c r="AO9" s="313">
        <v>5762278</v>
      </c>
      <c r="AP9" s="313">
        <v>72371</v>
      </c>
      <c r="AQ9" s="314">
        <v>70597</v>
      </c>
      <c r="AR9" s="315">
        <v>2.5</v>
      </c>
    </row>
    <row r="10" spans="1:46" ht="13.5" customHeight="1"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509</v>
      </c>
      <c r="AL10" s="1219"/>
      <c r="AM10" s="1219"/>
      <c r="AN10" s="1220"/>
      <c r="AO10" s="316">
        <v>8503</v>
      </c>
      <c r="AP10" s="316">
        <v>107</v>
      </c>
      <c r="AQ10" s="317">
        <v>6273</v>
      </c>
      <c r="AR10" s="318">
        <v>-98.3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510</v>
      </c>
      <c r="AL11" s="1219"/>
      <c r="AM11" s="1219"/>
      <c r="AN11" s="1220"/>
      <c r="AO11" s="316" t="s">
        <v>511</v>
      </c>
      <c r="AP11" s="316" t="s">
        <v>511</v>
      </c>
      <c r="AQ11" s="317">
        <v>1314</v>
      </c>
      <c r="AR11" s="318" t="s">
        <v>511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512</v>
      </c>
      <c r="AL12" s="1219"/>
      <c r="AM12" s="1219"/>
      <c r="AN12" s="1220"/>
      <c r="AO12" s="316" t="s">
        <v>511</v>
      </c>
      <c r="AP12" s="316" t="s">
        <v>511</v>
      </c>
      <c r="AQ12" s="317">
        <v>3</v>
      </c>
      <c r="AR12" s="318" t="s">
        <v>511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513</v>
      </c>
      <c r="AL13" s="1219"/>
      <c r="AM13" s="1219"/>
      <c r="AN13" s="1220"/>
      <c r="AO13" s="316" t="s">
        <v>511</v>
      </c>
      <c r="AP13" s="316" t="s">
        <v>511</v>
      </c>
      <c r="AQ13" s="317">
        <v>2424</v>
      </c>
      <c r="AR13" s="318" t="s">
        <v>511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514</v>
      </c>
      <c r="AL14" s="1219"/>
      <c r="AM14" s="1219"/>
      <c r="AN14" s="1220"/>
      <c r="AO14" s="316">
        <v>109580</v>
      </c>
      <c r="AP14" s="316">
        <v>1376</v>
      </c>
      <c r="AQ14" s="317">
        <v>1774</v>
      </c>
      <c r="AR14" s="318">
        <v>-22.4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4" t="s">
        <v>515</v>
      </c>
      <c r="AL15" s="1225"/>
      <c r="AM15" s="1225"/>
      <c r="AN15" s="1226"/>
      <c r="AO15" s="316">
        <v>-49571</v>
      </c>
      <c r="AP15" s="316">
        <v>-623</v>
      </c>
      <c r="AQ15" s="317">
        <v>-4858</v>
      </c>
      <c r="AR15" s="318">
        <v>-87.2</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4" t="s">
        <v>186</v>
      </c>
      <c r="AL16" s="1225"/>
      <c r="AM16" s="1225"/>
      <c r="AN16" s="1226"/>
      <c r="AO16" s="316">
        <v>5830790</v>
      </c>
      <c r="AP16" s="316">
        <v>73232</v>
      </c>
      <c r="AQ16" s="317">
        <v>77526</v>
      </c>
      <c r="AR16" s="318">
        <v>-5.5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517</v>
      </c>
      <c r="AP20" s="325" t="s">
        <v>518</v>
      </c>
      <c r="AQ20" s="326" t="s">
        <v>519</v>
      </c>
      <c r="AR20" s="327"/>
    </row>
    <row r="21" spans="1:46" s="333" customFormat="1" ht="13" x14ac:dyDescent="0.2">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9">
        <v>8.57</v>
      </c>
      <c r="AP21" s="330">
        <v>7.31</v>
      </c>
      <c r="AQ21" s="331">
        <v>1.26</v>
      </c>
      <c r="AR21" s="299"/>
      <c r="AS21" s="332"/>
      <c r="AT21" s="328"/>
    </row>
    <row r="22" spans="1:46" s="333" customFormat="1" ht="13" x14ac:dyDescent="0.2">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4">
        <v>101.2</v>
      </c>
      <c r="AP22" s="335">
        <v>98.5</v>
      </c>
      <c r="AQ22" s="336">
        <v>2.7</v>
      </c>
      <c r="AR22" s="320"/>
      <c r="AS22" s="332"/>
      <c r="AT22" s="328"/>
    </row>
    <row r="23" spans="1:46" s="333" customFormat="1" ht="13" x14ac:dyDescent="0.2">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ht="13" x14ac:dyDescent="0.2">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ht="13" x14ac:dyDescent="0.2">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ht="13"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ht="13" x14ac:dyDescent="0.2">
      <c r="A27" s="341"/>
      <c r="AO27" s="294"/>
      <c r="AP27" s="294"/>
      <c r="AQ27" s="294"/>
      <c r="AR27" s="294"/>
      <c r="AS27" s="294"/>
      <c r="AT27" s="294"/>
    </row>
    <row r="28" spans="1:46" ht="16.5"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3"/>
    </row>
    <row r="30" spans="1:46" ht="13.5" customHeight="1"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525</v>
      </c>
      <c r="AL32" s="1222"/>
      <c r="AM32" s="1222"/>
      <c r="AN32" s="1223"/>
      <c r="AO32" s="344">
        <v>2779011</v>
      </c>
      <c r="AP32" s="344">
        <v>34903</v>
      </c>
      <c r="AQ32" s="345">
        <v>38968</v>
      </c>
      <c r="AR32" s="346">
        <v>-10.4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526</v>
      </c>
      <c r="AL33" s="1222"/>
      <c r="AM33" s="1222"/>
      <c r="AN33" s="1223"/>
      <c r="AO33" s="344" t="s">
        <v>511</v>
      </c>
      <c r="AP33" s="344" t="s">
        <v>511</v>
      </c>
      <c r="AQ33" s="345" t="s">
        <v>511</v>
      </c>
      <c r="AR33" s="346" t="s">
        <v>511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527</v>
      </c>
      <c r="AL34" s="1222"/>
      <c r="AM34" s="1222"/>
      <c r="AN34" s="1223"/>
      <c r="AO34" s="344" t="s">
        <v>511</v>
      </c>
      <c r="AP34" s="344" t="s">
        <v>511</v>
      </c>
      <c r="AQ34" s="345">
        <v>58</v>
      </c>
      <c r="AR34" s="346" t="s">
        <v>511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528</v>
      </c>
      <c r="AL35" s="1222"/>
      <c r="AM35" s="1222"/>
      <c r="AN35" s="1223"/>
      <c r="AO35" s="344">
        <v>3271</v>
      </c>
      <c r="AP35" s="344">
        <v>41</v>
      </c>
      <c r="AQ35" s="345">
        <v>12321</v>
      </c>
      <c r="AR35" s="346">
        <v>-99.7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529</v>
      </c>
      <c r="AL36" s="1222"/>
      <c r="AM36" s="1222"/>
      <c r="AN36" s="1223"/>
      <c r="AO36" s="344">
        <v>51987</v>
      </c>
      <c r="AP36" s="344">
        <v>653</v>
      </c>
      <c r="AQ36" s="345">
        <v>1771</v>
      </c>
      <c r="AR36" s="346">
        <v>-63.1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530</v>
      </c>
      <c r="AL37" s="1222"/>
      <c r="AM37" s="1222"/>
      <c r="AN37" s="1223"/>
      <c r="AO37" s="344" t="s">
        <v>511</v>
      </c>
      <c r="AP37" s="344" t="s">
        <v>511</v>
      </c>
      <c r="AQ37" s="345">
        <v>588</v>
      </c>
      <c r="AR37" s="346" t="s">
        <v>511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7" t="s">
        <v>511</v>
      </c>
      <c r="AP38" s="347" t="s">
        <v>511</v>
      </c>
      <c r="AQ38" s="348">
        <v>1</v>
      </c>
      <c r="AR38" s="336" t="s">
        <v>511</v>
      </c>
      <c r="AS38" s="343"/>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4">
        <v>-865877</v>
      </c>
      <c r="AP39" s="344">
        <v>-10875</v>
      </c>
      <c r="AQ39" s="345">
        <v>-5205</v>
      </c>
      <c r="AR39" s="346">
        <v>108.9</v>
      </c>
      <c r="AS39" s="343"/>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533</v>
      </c>
      <c r="AL40" s="1222"/>
      <c r="AM40" s="1222"/>
      <c r="AN40" s="1223"/>
      <c r="AO40" s="344">
        <v>-2139448</v>
      </c>
      <c r="AP40" s="344">
        <v>-26870</v>
      </c>
      <c r="AQ40" s="345">
        <v>-35431</v>
      </c>
      <c r="AR40" s="346">
        <v>-24.2</v>
      </c>
      <c r="AS40" s="343"/>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4">
        <v>-171056</v>
      </c>
      <c r="AP41" s="344">
        <v>-2148</v>
      </c>
      <c r="AQ41" s="345">
        <v>13072</v>
      </c>
      <c r="AR41" s="346">
        <v>-116.4</v>
      </c>
      <c r="AS41" s="343"/>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534</v>
      </c>
      <c r="AL42" s="294"/>
      <c r="AM42" s="294"/>
      <c r="AN42" s="294"/>
      <c r="AO42" s="294"/>
      <c r="AP42" s="294"/>
      <c r="AQ42" s="320"/>
      <c r="AR42" s="320"/>
      <c r="AS42" s="343"/>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ht="13" x14ac:dyDescent="0.2">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2">
      <c r="A47" s="353"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536</v>
      </c>
      <c r="AL48" s="354"/>
      <c r="AM48" s="354"/>
      <c r="AN48" s="354"/>
      <c r="AO48" s="354"/>
      <c r="AP48" s="354"/>
      <c r="AQ48" s="355"/>
      <c r="AR48" s="354"/>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36" t="s">
        <v>503</v>
      </c>
      <c r="AN49" s="1238" t="s">
        <v>537</v>
      </c>
      <c r="AO49" s="1239"/>
      <c r="AP49" s="1239"/>
      <c r="AQ49" s="1239"/>
      <c r="AR49" s="1240"/>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37"/>
      <c r="AN50" s="360" t="s">
        <v>538</v>
      </c>
      <c r="AO50" s="361" t="s">
        <v>539</v>
      </c>
      <c r="AP50" s="362" t="s">
        <v>540</v>
      </c>
      <c r="AQ50" s="363" t="s">
        <v>541</v>
      </c>
      <c r="AR50" s="364" t="s">
        <v>542</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543</v>
      </c>
      <c r="AL51" s="357"/>
      <c r="AM51" s="365">
        <v>2667544</v>
      </c>
      <c r="AN51" s="366">
        <v>32991</v>
      </c>
      <c r="AO51" s="367">
        <v>-7.5</v>
      </c>
      <c r="AP51" s="368">
        <v>57295</v>
      </c>
      <c r="AQ51" s="369">
        <v>5.7</v>
      </c>
      <c r="AR51" s="370">
        <v>-13.2</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544</v>
      </c>
      <c r="AM52" s="373">
        <v>1842390</v>
      </c>
      <c r="AN52" s="374">
        <v>22786</v>
      </c>
      <c r="AO52" s="375">
        <v>-9.4</v>
      </c>
      <c r="AP52" s="376">
        <v>32771</v>
      </c>
      <c r="AQ52" s="377">
        <v>10.4</v>
      </c>
      <c r="AR52" s="378">
        <v>-19.8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545</v>
      </c>
      <c r="AL53" s="357"/>
      <c r="AM53" s="365">
        <v>3150545</v>
      </c>
      <c r="AN53" s="366">
        <v>39145</v>
      </c>
      <c r="AO53" s="367">
        <v>18.7</v>
      </c>
      <c r="AP53" s="368">
        <v>54110</v>
      </c>
      <c r="AQ53" s="369">
        <v>-5.6</v>
      </c>
      <c r="AR53" s="370">
        <v>24.3</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544</v>
      </c>
      <c r="AM54" s="373">
        <v>2033339</v>
      </c>
      <c r="AN54" s="374">
        <v>25264</v>
      </c>
      <c r="AO54" s="375">
        <v>10.9</v>
      </c>
      <c r="AP54" s="376">
        <v>30620</v>
      </c>
      <c r="AQ54" s="377">
        <v>-6.6</v>
      </c>
      <c r="AR54" s="378">
        <v>17.5</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546</v>
      </c>
      <c r="AL55" s="357"/>
      <c r="AM55" s="365">
        <v>2706259</v>
      </c>
      <c r="AN55" s="366">
        <v>33605</v>
      </c>
      <c r="AO55" s="367">
        <v>-14.2</v>
      </c>
      <c r="AP55" s="368">
        <v>54684</v>
      </c>
      <c r="AQ55" s="369">
        <v>1.1000000000000001</v>
      </c>
      <c r="AR55" s="370">
        <v>-15.3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544</v>
      </c>
      <c r="AM56" s="373">
        <v>1532211</v>
      </c>
      <c r="AN56" s="374">
        <v>19026</v>
      </c>
      <c r="AO56" s="375">
        <v>-24.7</v>
      </c>
      <c r="AP56" s="376">
        <v>32829</v>
      </c>
      <c r="AQ56" s="377">
        <v>7.2</v>
      </c>
      <c r="AR56" s="378">
        <v>-31.9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547</v>
      </c>
      <c r="AL57" s="357"/>
      <c r="AM57" s="365">
        <v>4607453</v>
      </c>
      <c r="AN57" s="366">
        <v>57422</v>
      </c>
      <c r="AO57" s="367">
        <v>70.900000000000006</v>
      </c>
      <c r="AP57" s="368">
        <v>62383</v>
      </c>
      <c r="AQ57" s="369">
        <v>14.1</v>
      </c>
      <c r="AR57" s="370">
        <v>56.8</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544</v>
      </c>
      <c r="AM58" s="373">
        <v>3090754</v>
      </c>
      <c r="AN58" s="374">
        <v>38519</v>
      </c>
      <c r="AO58" s="375">
        <v>102.5</v>
      </c>
      <c r="AP58" s="376">
        <v>35325</v>
      </c>
      <c r="AQ58" s="377">
        <v>7.6</v>
      </c>
      <c r="AR58" s="378">
        <v>94.9</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548</v>
      </c>
      <c r="AL59" s="357"/>
      <c r="AM59" s="365">
        <v>3709063</v>
      </c>
      <c r="AN59" s="366">
        <v>46584</v>
      </c>
      <c r="AO59" s="367">
        <v>-18.899999999999999</v>
      </c>
      <c r="AP59" s="368">
        <v>63812</v>
      </c>
      <c r="AQ59" s="369">
        <v>2.2999999999999998</v>
      </c>
      <c r="AR59" s="370">
        <v>-21.2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544</v>
      </c>
      <c r="AM60" s="373">
        <v>2290528</v>
      </c>
      <c r="AN60" s="374">
        <v>28768</v>
      </c>
      <c r="AO60" s="375">
        <v>-25.3</v>
      </c>
      <c r="AP60" s="376">
        <v>33848</v>
      </c>
      <c r="AQ60" s="377">
        <v>-4.2</v>
      </c>
      <c r="AR60" s="378">
        <v>-21.1</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549</v>
      </c>
      <c r="AL61" s="379"/>
      <c r="AM61" s="380">
        <v>3368173</v>
      </c>
      <c r="AN61" s="381">
        <v>41949</v>
      </c>
      <c r="AO61" s="382">
        <v>9.8000000000000007</v>
      </c>
      <c r="AP61" s="383">
        <v>58457</v>
      </c>
      <c r="AQ61" s="384">
        <v>3.5</v>
      </c>
      <c r="AR61" s="370">
        <v>6.3</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544</v>
      </c>
      <c r="AM62" s="373">
        <v>2157844</v>
      </c>
      <c r="AN62" s="374">
        <v>26873</v>
      </c>
      <c r="AO62" s="375">
        <v>10.8</v>
      </c>
      <c r="AP62" s="376">
        <v>33079</v>
      </c>
      <c r="AQ62" s="377">
        <v>2.9</v>
      </c>
      <c r="AR62" s="378">
        <v>7.9</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sheetData>
  <sheetProtection algorithmName="SHA-512" hashValue="tXAc+/kdzFqKDCnQP/MbsZ6fvyfWPm4gG7nxKjjooU01Vr6OqJsZXKYdEEDFxcs56PulA5k0jXann80lz7Q1nQ==" saltValue="pQjIUjblqO+06NYepMw8u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GHvfN0lbnBEpK7vqh+9SaHvOD/UgLVOoSL9JytQ4ivJ3bqV5lV31DIdnatJUlqUQEJFyzv0sUex/VmFtagTv4w==" saltValue="1U1xU20jE3fIX+Ikc11J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CpAGXp0fA0cGoCFMdx/Ahac/5DnlrLTPqv4mNzNfPkU5FoOrBEjvqe4FL2r/22tE9y+ubpKctSoivUB5YU3Hig==" saltValue="yMB9+jtSSJLPukobwIwz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241" t="s">
        <v>3</v>
      </c>
      <c r="D47" s="1241"/>
      <c r="E47" s="1242"/>
      <c r="F47" s="11">
        <v>19.510000000000002</v>
      </c>
      <c r="G47" s="12">
        <v>21.72</v>
      </c>
      <c r="H47" s="12">
        <v>21.44</v>
      </c>
      <c r="I47" s="12">
        <v>23.26</v>
      </c>
      <c r="J47" s="13">
        <v>25.68</v>
      </c>
    </row>
    <row r="48" spans="2:10" ht="57.75" customHeight="1" x14ac:dyDescent="0.2">
      <c r="B48" s="14"/>
      <c r="C48" s="1243" t="s">
        <v>4</v>
      </c>
      <c r="D48" s="1243"/>
      <c r="E48" s="1244"/>
      <c r="F48" s="15">
        <v>12.64</v>
      </c>
      <c r="G48" s="16">
        <v>10.220000000000001</v>
      </c>
      <c r="H48" s="16">
        <v>11.1</v>
      </c>
      <c r="I48" s="16">
        <v>12.06</v>
      </c>
      <c r="J48" s="17">
        <v>13.68</v>
      </c>
    </row>
    <row r="49" spans="2:10" ht="57.75" customHeight="1" thickBot="1" x14ac:dyDescent="0.25">
      <c r="B49" s="18"/>
      <c r="C49" s="1245" t="s">
        <v>5</v>
      </c>
      <c r="D49" s="1245"/>
      <c r="E49" s="1246"/>
      <c r="F49" s="19">
        <v>0.56999999999999995</v>
      </c>
      <c r="G49" s="20" t="s">
        <v>558</v>
      </c>
      <c r="H49" s="20">
        <v>1.08</v>
      </c>
      <c r="I49" s="20">
        <v>1.27</v>
      </c>
      <c r="J49" s="21">
        <v>2.09</v>
      </c>
    </row>
    <row r="50" spans="2:10" ht="13.5" customHeight="1" x14ac:dyDescent="0.2"/>
  </sheetData>
  <sheetProtection algorithmName="SHA-512" hashValue="lWz6CJplCdSuMZAfF4LHiyJQgRY4UxQ/IRAakKOPR9W721BGo1jNVVCCQqfXZiQ9X4vRSDkZkxBjg4+ingwgDw==" saltValue="EYhADU+qUw9uKv9HZ3eS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2022-03-15T05:54:23Z</cp:lastPrinted>
  <dcterms:created xsi:type="dcterms:W3CDTF">2022-02-02T05:29:16Z</dcterms:created>
  <dcterms:modified xsi:type="dcterms:W3CDTF">2022-09-29T08:46:41Z</dcterms:modified>
  <cp:category/>
</cp:coreProperties>
</file>