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Zencho-fs\BC103000_総務部市町村課\理財G（全庁ファイルサーバー）\14 経営比較分析表\R4\07_完成版データ（事業ごと）\01上水道\"/>
    </mc:Choice>
  </mc:AlternateContent>
  <xr:revisionPtr revIDLastSave="0" documentId="13_ncr:1_{074B160B-A642-4A4D-932F-127EDF9CE575}" xr6:coauthVersionLast="47" xr6:coauthVersionMax="47" xr10:uidLastSave="{00000000-0000-0000-0000-000000000000}"/>
  <workbookProtection workbookAlgorithmName="SHA-512" workbookHashValue="pbsXcxVh2Rzb4PG7vUxrjGwl2E+Mc55uL7mZBjeYQDwX3Qv8Q5IoY5XaHlNcK/ZVxdq5FO+bmKne/OH6GV2I7Q==" workbookSaltValue="wS5S44eXcXBEJP89PYN+ZA==" workbookSpinCount="100000" lockStructure="1"/>
  <bookViews>
    <workbookView xWindow="-110" yWindow="-110" windowWidth="22780" windowHeight="1466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AT8" i="4" s="1"/>
  <c r="R6" i="5"/>
  <c r="AL8" i="4" s="1"/>
  <c r="Q6" i="5"/>
  <c r="W10" i="4" s="1"/>
  <c r="P6" i="5"/>
  <c r="P10" i="4" s="1"/>
  <c r="O6" i="5"/>
  <c r="I10" i="4" s="1"/>
  <c r="N6" i="5"/>
  <c r="M6" i="5"/>
  <c r="L6" i="5"/>
  <c r="K6" i="5"/>
  <c r="J6" i="5"/>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G85" i="4"/>
  <c r="F85" i="4"/>
  <c r="E85" i="4"/>
  <c r="BB10" i="4"/>
  <c r="AT10" i="4"/>
  <c r="AL10" i="4"/>
  <c r="B10" i="4"/>
  <c r="AD8" i="4"/>
  <c r="W8" i="4"/>
  <c r="P8" i="4"/>
  <c r="I8" i="4"/>
  <c r="B6" i="4"/>
</calcChain>
</file>

<file path=xl/sharedStrings.xml><?xml version="1.0" encoding="utf-8"?>
<sst xmlns="http://schemas.openxmlformats.org/spreadsheetml/2006/main" count="231" uniqueCount="115">
  <si>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</si>
  <si>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</si>
  <si>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</si>
  <si>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</si>
  <si>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</si>
  <si>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</si>
  <si>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</si>
  <si>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</si>
  <si>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</si>
  <si>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</si>
  <si>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</si>
  <si>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</si>
  <si>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</si>
  <si>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</si>
  <si>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</si>
  <si>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</si>
  <si>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</si>
  <si>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</si>
  <si>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</si>
  <si>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</si>
  <si>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</si>
  <si>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</si>
  <si>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</si>
  <si>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</si>
  <si>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</si>
  <si>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</si>
  <si>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</si>
  <si>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</si>
  <si>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</si>
  <si>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</si>
  <si>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</si>
  <si>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</si>
  <si>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</si>
  <si>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</si>
  <si>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</si>
  <si>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</si>
  <si>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</si>
  <si>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</si>
  <si>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</si>
  <si>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</si>
  <si>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</si>
  <si>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</si>
  <si>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</si>
  <si>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</si>
  <si>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</si>
  <si>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</si>
  <si>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</si>
  <si>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</si>
  <si>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</si>
  <si>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</si>
  <si>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</si>
  <si>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</si>
  <si>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</si>
  <si>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</si>
  <si>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</si>
  <si>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</si>
  <si>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</si>
  <si>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</si>
  <si>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</si>
  <si>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</si>
  <si>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</si>
  <si>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</si>
  <si>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</si>
  <si>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</si>
  <si>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</si>
  <si>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</si>
  <si>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</si>
  <si>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</si>
  <si>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</si>
  <si>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</si>
  <si>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</si>
  <si>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</si>
  <si>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</si>
  <si>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</si>
  <si>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</si>
  <si>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</si>
  <si>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</si>
  <si>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</si>
  <si>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</si>
  <si>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</si>
  <si>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</si>
  <si>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</si>
  <si>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</si>
  <si>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</si>
  <si>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</si>
  <si>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</si>
  <si>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</si>
  <si>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</si>
  <si>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</si>
  <si>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</si>
  <si>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</si>
  <si>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</si>
  <si>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</si>
  <si>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海部南部水道企業団</t>
  </si>
  <si>
    <t>法適用</t>
  </si>
  <si>
    <t>水道事業</t>
  </si>
  <si>
    <t>末端給水事業</t>
  </si>
  <si>
    <t>A4</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</si>
  <si>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</si>
  <si>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</si>
  <si>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</si>
  <si>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</si>
  <si>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</si>
  <si>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</si>
  <si>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</si>
  <si>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</si>
  <si>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</si>
  <si>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</si>
  <si>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</si>
  <si>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</si>
  <si>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</si>
  <si>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</si>
  <si>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①有形固定資産減価償却率は、年々増加傾向にあることから、適格な更新計画に基づき老朽化施設の更新に努める必要があります。
また、類似団体と比較して、③管路更新率は良好な値を示しているものの、②管路経年比率は年々増加傾向にあり、施設の老朽化に対して更新ペースが追い付いていない現状であることから、今後は更新計画の見直しや長寿命化を検討する必要があります。</t>
    <phoneticPr fontId="4"/>
  </si>
  <si>
    <t>①経営収支比率について、令和2年度は新型コロナ対策として基本料金の減免を行ったため減少していましたが、令和3年度は以前までの高い状態まで戻り、良好な状態であると言えます。また、⑤料金回収率も同様の理由で増加しました。
②累積欠損金比率は0％を維持しており、健全な経営がなされていると思われます。
③流動比率は100％を超えており、債務に対する支払い能力を十分に有していると思われます。なお、令和2年度は新型コロナウイルスの影響で一時的に数値が減少しておりましたが、令和3年度は現金預金が増加したこと並びに企業債の完済が進み元金償還金が減少したことで数値が増加しました。
④企業債残高対給水収益比率は前年度及び類似団体と比較して低く、企業債依存度が低いことを示しております。しかしながら、今後は老朽化施設の更新に伴う新規の借入が見込まれており、支払利息等費用の増加が健全経営への課題となることが予想され、今後更なる経営改善を図っていく必要があります。
また、類似団体と比較して、⑧有収率は高い値を示しており、施設の効率的な稼働状況が収益に結びついているものと思われますが、一方で、⑥給水原価が高く、⑦施設利用率が低い値を示していることから、近年における水需要の低下が費用の増加及び給水収益の伸び悩みの原因となっており、今後においては、それらを改善するための経営改善が必要と思われます。</t>
    <rPh sb="41" eb="43">
      <t>ゲンショウ</t>
    </rPh>
    <rPh sb="51" eb="53">
      <t>レイワ</t>
    </rPh>
    <rPh sb="54" eb="56">
      <t>ネンド</t>
    </rPh>
    <rPh sb="57" eb="59">
      <t>イゼン</t>
    </rPh>
    <rPh sb="62" eb="63">
      <t>タカ</t>
    </rPh>
    <rPh sb="64" eb="66">
      <t>ジョウタイ</t>
    </rPh>
    <rPh sb="68" eb="69">
      <t>モド</t>
    </rPh>
    <rPh sb="71" eb="73">
      <t>リョウコウ</t>
    </rPh>
    <rPh sb="74" eb="76">
      <t>ジョウタイ</t>
    </rPh>
    <rPh sb="80" eb="81">
      <t>イ</t>
    </rPh>
    <rPh sb="101" eb="102">
      <t>ゾウ</t>
    </rPh>
    <rPh sb="102" eb="103">
      <t>カ</t>
    </rPh>
    <rPh sb="211" eb="213">
      <t>エイキョウ</t>
    </rPh>
    <rPh sb="214" eb="217">
      <t>イチジテキ</t>
    </rPh>
    <rPh sb="218" eb="220">
      <t>スウチ</t>
    </rPh>
    <rPh sb="221" eb="223">
      <t>ゲンショウ</t>
    </rPh>
    <rPh sb="232" eb="234">
      <t>レイワ</t>
    </rPh>
    <rPh sb="235" eb="237">
      <t>ネンド</t>
    </rPh>
    <rPh sb="238" eb="240">
      <t>ゲンキン</t>
    </rPh>
    <rPh sb="240" eb="242">
      <t>ヨキン</t>
    </rPh>
    <rPh sb="243" eb="245">
      <t>ゾウカ</t>
    </rPh>
    <rPh sb="249" eb="250">
      <t>ナラ</t>
    </rPh>
    <rPh sb="252" eb="254">
      <t>キギョウ</t>
    </rPh>
    <rPh sb="254" eb="255">
      <t>サイ</t>
    </rPh>
    <rPh sb="256" eb="258">
      <t>カンサイ</t>
    </rPh>
    <rPh sb="259" eb="260">
      <t>スス</t>
    </rPh>
    <rPh sb="261" eb="263">
      <t>ガンキン</t>
    </rPh>
    <rPh sb="263" eb="265">
      <t>ショウカン</t>
    </rPh>
    <rPh sb="265" eb="266">
      <t>キン</t>
    </rPh>
    <rPh sb="267" eb="268">
      <t>ゲン</t>
    </rPh>
    <rPh sb="268" eb="269">
      <t>ショウ</t>
    </rPh>
    <phoneticPr fontId="4"/>
  </si>
  <si>
    <t>経営の健全化や効率性については、比較的良好な状態にあるものと思われますが、一方で近年の著しい水需要の低迷に伴う給水収益の減少が将来の経営環境に厳しい影響を与えるものと予想されます。
また、施設及び管路の老朽化が進行中であり、それらの更新費用が経営を圧迫するものと思われることから、経営状況とのバランスを見据えた更新計画の策定が急務となっております。
今後は、経費の削減に努めつつ、令和元年度に策定した経営戦略（令和6年度見直し予定）に沿って、施設の効率化やダウンサイジング等を図りながら健全経営に努めていく必要があります。</t>
    <rPh sb="118" eb="120">
      <t>ヒヨウ</t>
    </rPh>
    <rPh sb="140" eb="142">
      <t>ケイエイ</t>
    </rPh>
    <rPh sb="142" eb="144">
      <t>ジョウキョウ</t>
    </rPh>
    <rPh sb="151" eb="153">
      <t>ミス</t>
    </rPh>
    <rPh sb="175" eb="177">
      <t>コンゴ</t>
    </rPh>
    <rPh sb="200" eb="202">
      <t>ケイエイ</t>
    </rPh>
    <rPh sb="202" eb="204">
      <t>センリャク</t>
    </rPh>
    <rPh sb="217" eb="218">
      <t>ソ</t>
    </rPh>
    <rPh sb="221" eb="223">
      <t>シセツ</t>
    </rPh>
    <rPh sb="224" eb="227">
      <t>コウリツカ</t>
    </rPh>
    <rPh sb="236" eb="237">
      <t>トウ</t>
    </rPh>
    <rPh sb="238" eb="239">
      <t>ハカ</t>
    </rPh>
    <rPh sb="253" eb="25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</si>
</sst>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1.18</c:v>
                </c:pt>
                <c:pt idx="1">
                  <c:v>1.22</c:v>
                </c:pt>
                <c:pt idx="2">
                  <c:v>1.26</c:v>
                </c:pt>
                <c:pt idx="3">
                  <c:v>1.17</c:v>
                </c:pt>
                <c:pt idx="4">
                  <c:v>1.03</c:v>
                </c:pt>
              </c:numCache>
            </c:numRef>
          </c:val>
          <c:extLst>
            <c:ext xmlns:c16="http://schemas.microsoft.com/office/drawing/2014/chart" uri="{C3380CC4-5D6E-409C-BE32-E72D297353CC}">
              <c16:uniqueId val="{00000000-B136-4C7C-AFBF-EF5795EB2ADF}"/>
            </c:ext>
          </c:extLst>
        </c:ser>
        <c:dLbls>
          <c:showLegendKey val="0"/>
          <c:showVal val="0"/>
          <c:showCatName val="0"/>
          <c:showSerName val="0"/>
          <c:showPercent val="0"/>
          <c:showBubbleSize val="0"/>
        </c:dLbls>
        <c:gapWidth val="150"/>
        <c:axId val="46928256"/>
        <c:axId val="46930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0.75</c:v>
                </c:pt>
                <c:pt idx="1">
                  <c:v>0.63</c:v>
                </c:pt>
                <c:pt idx="2">
                  <c:v>0.63</c:v>
                </c:pt>
                <c:pt idx="3">
                  <c:v>0.6</c:v>
                </c:pt>
                <c:pt idx="4">
                  <c:v>0.56000000000000005</c:v>
                </c:pt>
              </c:numCache>
            </c:numRef>
          </c:val>
          <c:smooth val="0"/>
          <c:extLst>
            <c:ext xmlns:c16="http://schemas.microsoft.com/office/drawing/2014/chart" uri="{C3380CC4-5D6E-409C-BE32-E72D297353CC}">
              <c16:uniqueId val="{00000001-B136-4C7C-AFBF-EF5795EB2ADF}"/>
            </c:ext>
          </c:extLst>
        </c:ser>
        <c:dLbls>
          <c:showLegendKey val="0"/>
          <c:showVal val="0"/>
          <c:showCatName val="0"/>
          <c:showSerName val="0"/>
          <c:showPercent val="0"/>
          <c:showBubbleSize val="0"/>
        </c:dLbls>
        <c:marker val="1"/>
        <c:smooth val="0"/>
        <c:axId val="46928256"/>
        <c:axId val="46930176"/>
      </c:lineChart>
      <c:dateAx>
        <c:axId val="46928256"/>
        <c:scaling>
          <c:orientation val="minMax"/>
        </c:scaling>
        <c:delete val="1"/>
        <c:axPos val="b"/>
        <c:numFmt formatCode="&quot;H&quot;yy" sourceLinked="1"/>
        <c:majorTickMark val="none"/>
        <c:minorTickMark val="none"/>
        <c:tickLblPos val="none"/>
        <c:crossAx val="46930176"/>
        <c:crosses val="autoZero"/>
        <c:auto val="1"/>
        <c:lblOffset val="100"/>
        <c:baseTimeUnit val="years"/>
      </c:dateAx>
      <c:valAx>
        <c:axId val="46930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928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50.55</c:v>
                </c:pt>
                <c:pt idx="1">
                  <c:v>49.17</c:v>
                </c:pt>
                <c:pt idx="2">
                  <c:v>48.13</c:v>
                </c:pt>
                <c:pt idx="3">
                  <c:v>48.83</c:v>
                </c:pt>
                <c:pt idx="4">
                  <c:v>48.36</c:v>
                </c:pt>
              </c:numCache>
            </c:numRef>
          </c:val>
          <c:extLst>
            <c:ext xmlns:c16="http://schemas.microsoft.com/office/drawing/2014/chart" uri="{C3380CC4-5D6E-409C-BE32-E72D297353CC}">
              <c16:uniqueId val="{00000000-8AD5-4CC3-917C-B71500039294}"/>
            </c:ext>
          </c:extLst>
        </c:ser>
        <c:dLbls>
          <c:showLegendKey val="0"/>
          <c:showVal val="0"/>
          <c:showCatName val="0"/>
          <c:showSerName val="0"/>
          <c:showPercent val="0"/>
          <c:showBubbleSize val="0"/>
        </c:dLbls>
        <c:gapWidth val="150"/>
        <c:axId val="75026816"/>
        <c:axId val="75028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59.46</c:v>
                </c:pt>
                <c:pt idx="2">
                  <c:v>59.51</c:v>
                </c:pt>
                <c:pt idx="3">
                  <c:v>59.91</c:v>
                </c:pt>
                <c:pt idx="4">
                  <c:v>59.4</c:v>
                </c:pt>
              </c:numCache>
            </c:numRef>
          </c:val>
          <c:smooth val="0"/>
          <c:extLst>
            <c:ext xmlns:c16="http://schemas.microsoft.com/office/drawing/2014/chart" uri="{C3380CC4-5D6E-409C-BE32-E72D297353CC}">
              <c16:uniqueId val="{00000001-8AD5-4CC3-917C-B71500039294}"/>
            </c:ext>
          </c:extLst>
        </c:ser>
        <c:dLbls>
          <c:showLegendKey val="0"/>
          <c:showVal val="0"/>
          <c:showCatName val="0"/>
          <c:showSerName val="0"/>
          <c:showPercent val="0"/>
          <c:showBubbleSize val="0"/>
        </c:dLbls>
        <c:marker val="1"/>
        <c:smooth val="0"/>
        <c:axId val="75026816"/>
        <c:axId val="75028736"/>
      </c:lineChart>
      <c:dateAx>
        <c:axId val="75026816"/>
        <c:scaling>
          <c:orientation val="minMax"/>
        </c:scaling>
        <c:delete val="1"/>
        <c:axPos val="b"/>
        <c:numFmt formatCode="&quot;H&quot;yy" sourceLinked="1"/>
        <c:majorTickMark val="none"/>
        <c:minorTickMark val="none"/>
        <c:tickLblPos val="none"/>
        <c:crossAx val="75028736"/>
        <c:crosses val="autoZero"/>
        <c:auto val="1"/>
        <c:lblOffset val="100"/>
        <c:baseTimeUnit val="years"/>
      </c:dateAx>
      <c:valAx>
        <c:axId val="75028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026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91.95</c:v>
                </c:pt>
                <c:pt idx="1">
                  <c:v>92.7</c:v>
                </c:pt>
                <c:pt idx="2">
                  <c:v>92.71</c:v>
                </c:pt>
                <c:pt idx="3">
                  <c:v>92.36</c:v>
                </c:pt>
                <c:pt idx="4">
                  <c:v>92.2</c:v>
                </c:pt>
              </c:numCache>
            </c:numRef>
          </c:val>
          <c:extLst>
            <c:ext xmlns:c16="http://schemas.microsoft.com/office/drawing/2014/chart" uri="{C3380CC4-5D6E-409C-BE32-E72D297353CC}">
              <c16:uniqueId val="{00000000-795E-43AE-9447-D0A5F0A71D03}"/>
            </c:ext>
          </c:extLst>
        </c:ser>
        <c:dLbls>
          <c:showLegendKey val="0"/>
          <c:showVal val="0"/>
          <c:showCatName val="0"/>
          <c:showSerName val="0"/>
          <c:showPercent val="0"/>
          <c:showBubbleSize val="0"/>
        </c:dLbls>
        <c:gapWidth val="150"/>
        <c:axId val="85623552"/>
        <c:axId val="85625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87.28</c:v>
                </c:pt>
                <c:pt idx="1">
                  <c:v>87.41</c:v>
                </c:pt>
                <c:pt idx="2">
                  <c:v>87.08</c:v>
                </c:pt>
                <c:pt idx="3">
                  <c:v>87.26</c:v>
                </c:pt>
                <c:pt idx="4">
                  <c:v>87.57</c:v>
                </c:pt>
              </c:numCache>
            </c:numRef>
          </c:val>
          <c:smooth val="0"/>
          <c:extLst>
            <c:ext xmlns:c16="http://schemas.microsoft.com/office/drawing/2014/chart" uri="{C3380CC4-5D6E-409C-BE32-E72D297353CC}">
              <c16:uniqueId val="{00000001-795E-43AE-9447-D0A5F0A71D03}"/>
            </c:ext>
          </c:extLst>
        </c:ser>
        <c:dLbls>
          <c:showLegendKey val="0"/>
          <c:showVal val="0"/>
          <c:showCatName val="0"/>
          <c:showSerName val="0"/>
          <c:showPercent val="0"/>
          <c:showBubbleSize val="0"/>
        </c:dLbls>
        <c:marker val="1"/>
        <c:smooth val="0"/>
        <c:axId val="85623552"/>
        <c:axId val="85625472"/>
      </c:lineChart>
      <c:dateAx>
        <c:axId val="85623552"/>
        <c:scaling>
          <c:orientation val="minMax"/>
        </c:scaling>
        <c:delete val="1"/>
        <c:axPos val="b"/>
        <c:numFmt formatCode="&quot;H&quot;yy" sourceLinked="1"/>
        <c:majorTickMark val="none"/>
        <c:minorTickMark val="none"/>
        <c:tickLblPos val="none"/>
        <c:crossAx val="85625472"/>
        <c:crosses val="autoZero"/>
        <c:auto val="1"/>
        <c:lblOffset val="100"/>
        <c:baseTimeUnit val="years"/>
      </c:dateAx>
      <c:valAx>
        <c:axId val="85625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623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115.29</c:v>
                </c:pt>
                <c:pt idx="1">
                  <c:v>114.25</c:v>
                </c:pt>
                <c:pt idx="2">
                  <c:v>110.88</c:v>
                </c:pt>
                <c:pt idx="3">
                  <c:v>100.02</c:v>
                </c:pt>
                <c:pt idx="4">
                  <c:v>113.66</c:v>
                </c:pt>
              </c:numCache>
            </c:numRef>
          </c:val>
          <c:extLst>
            <c:ext xmlns:c16="http://schemas.microsoft.com/office/drawing/2014/chart" uri="{C3380CC4-5D6E-409C-BE32-E72D297353CC}">
              <c16:uniqueId val="{00000000-8BC1-499A-BF26-A36A131EECBF}"/>
            </c:ext>
          </c:extLst>
        </c:ser>
        <c:dLbls>
          <c:showLegendKey val="0"/>
          <c:showVal val="0"/>
          <c:showCatName val="0"/>
          <c:showSerName val="0"/>
          <c:showPercent val="0"/>
          <c:showBubbleSize val="0"/>
        </c:dLbls>
        <c:gapWidth val="150"/>
        <c:axId val="46973696"/>
        <c:axId val="46975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112.15</c:v>
                </c:pt>
                <c:pt idx="1">
                  <c:v>111.44</c:v>
                </c:pt>
                <c:pt idx="2">
                  <c:v>111.17</c:v>
                </c:pt>
                <c:pt idx="3">
                  <c:v>110.91</c:v>
                </c:pt>
                <c:pt idx="4">
                  <c:v>111.49</c:v>
                </c:pt>
              </c:numCache>
            </c:numRef>
          </c:val>
          <c:smooth val="0"/>
          <c:extLst>
            <c:ext xmlns:c16="http://schemas.microsoft.com/office/drawing/2014/chart" uri="{C3380CC4-5D6E-409C-BE32-E72D297353CC}">
              <c16:uniqueId val="{00000001-8BC1-499A-BF26-A36A131EECBF}"/>
            </c:ext>
          </c:extLst>
        </c:ser>
        <c:dLbls>
          <c:showLegendKey val="0"/>
          <c:showVal val="0"/>
          <c:showCatName val="0"/>
          <c:showSerName val="0"/>
          <c:showPercent val="0"/>
          <c:showBubbleSize val="0"/>
        </c:dLbls>
        <c:marker val="1"/>
        <c:smooth val="0"/>
        <c:axId val="46973696"/>
        <c:axId val="46975616"/>
      </c:lineChart>
      <c:dateAx>
        <c:axId val="46973696"/>
        <c:scaling>
          <c:orientation val="minMax"/>
        </c:scaling>
        <c:delete val="1"/>
        <c:axPos val="b"/>
        <c:numFmt formatCode="&quot;H&quot;yy" sourceLinked="1"/>
        <c:majorTickMark val="none"/>
        <c:minorTickMark val="none"/>
        <c:tickLblPos val="none"/>
        <c:crossAx val="46975616"/>
        <c:crosses val="autoZero"/>
        <c:auto val="1"/>
        <c:lblOffset val="100"/>
        <c:baseTimeUnit val="years"/>
      </c:dateAx>
      <c:valAx>
        <c:axId val="469756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6973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49.03</c:v>
                </c:pt>
                <c:pt idx="1">
                  <c:v>50.14</c:v>
                </c:pt>
                <c:pt idx="2">
                  <c:v>51.09</c:v>
                </c:pt>
                <c:pt idx="3">
                  <c:v>51.86</c:v>
                </c:pt>
                <c:pt idx="4">
                  <c:v>53.01</c:v>
                </c:pt>
              </c:numCache>
            </c:numRef>
          </c:val>
          <c:extLst>
            <c:ext xmlns:c16="http://schemas.microsoft.com/office/drawing/2014/chart" uri="{C3380CC4-5D6E-409C-BE32-E72D297353CC}">
              <c16:uniqueId val="{00000000-B937-439E-887C-521E727A686B}"/>
            </c:ext>
          </c:extLst>
        </c:ser>
        <c:dLbls>
          <c:showLegendKey val="0"/>
          <c:showVal val="0"/>
          <c:showCatName val="0"/>
          <c:showSerName val="0"/>
          <c:showPercent val="0"/>
          <c:showBubbleSize val="0"/>
        </c:dLbls>
        <c:gapWidth val="150"/>
        <c:axId val="72180864"/>
        <c:axId val="72182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46.94</c:v>
                </c:pt>
                <c:pt idx="1">
                  <c:v>47.62</c:v>
                </c:pt>
                <c:pt idx="2">
                  <c:v>48.55</c:v>
                </c:pt>
                <c:pt idx="3">
                  <c:v>49.2</c:v>
                </c:pt>
                <c:pt idx="4">
                  <c:v>50.01</c:v>
                </c:pt>
              </c:numCache>
            </c:numRef>
          </c:val>
          <c:smooth val="0"/>
          <c:extLst>
            <c:ext xmlns:c16="http://schemas.microsoft.com/office/drawing/2014/chart" uri="{C3380CC4-5D6E-409C-BE32-E72D297353CC}">
              <c16:uniqueId val="{00000001-B937-439E-887C-521E727A686B}"/>
            </c:ext>
          </c:extLst>
        </c:ser>
        <c:dLbls>
          <c:showLegendKey val="0"/>
          <c:showVal val="0"/>
          <c:showCatName val="0"/>
          <c:showSerName val="0"/>
          <c:showPercent val="0"/>
          <c:showBubbleSize val="0"/>
        </c:dLbls>
        <c:marker val="1"/>
        <c:smooth val="0"/>
        <c:axId val="72180864"/>
        <c:axId val="72182784"/>
      </c:lineChart>
      <c:dateAx>
        <c:axId val="72180864"/>
        <c:scaling>
          <c:orientation val="minMax"/>
        </c:scaling>
        <c:delete val="1"/>
        <c:axPos val="b"/>
        <c:numFmt formatCode="&quot;H&quot;yy" sourceLinked="1"/>
        <c:majorTickMark val="none"/>
        <c:minorTickMark val="none"/>
        <c:tickLblPos val="none"/>
        <c:crossAx val="72182784"/>
        <c:crosses val="autoZero"/>
        <c:auto val="1"/>
        <c:lblOffset val="100"/>
        <c:baseTimeUnit val="years"/>
      </c:dateAx>
      <c:valAx>
        <c:axId val="72182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180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19.73</c:v>
                </c:pt>
                <c:pt idx="1">
                  <c:v>20.82</c:v>
                </c:pt>
                <c:pt idx="2">
                  <c:v>21.96</c:v>
                </c:pt>
                <c:pt idx="3">
                  <c:v>21.22</c:v>
                </c:pt>
                <c:pt idx="4">
                  <c:v>22.79</c:v>
                </c:pt>
              </c:numCache>
            </c:numRef>
          </c:val>
          <c:extLst>
            <c:ext xmlns:c16="http://schemas.microsoft.com/office/drawing/2014/chart" uri="{C3380CC4-5D6E-409C-BE32-E72D297353CC}">
              <c16:uniqueId val="{00000000-A797-46CE-85B4-2B12C3EB240D}"/>
            </c:ext>
          </c:extLst>
        </c:ser>
        <c:dLbls>
          <c:showLegendKey val="0"/>
          <c:showVal val="0"/>
          <c:showCatName val="0"/>
          <c:showSerName val="0"/>
          <c:showPercent val="0"/>
          <c:showBubbleSize val="0"/>
        </c:dLbls>
        <c:gapWidth val="150"/>
        <c:axId val="72203264"/>
        <c:axId val="72213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14.48</c:v>
                </c:pt>
                <c:pt idx="1">
                  <c:v>16.27</c:v>
                </c:pt>
                <c:pt idx="2">
                  <c:v>17.11</c:v>
                </c:pt>
                <c:pt idx="3">
                  <c:v>18.329999999999998</c:v>
                </c:pt>
                <c:pt idx="4">
                  <c:v>20.27</c:v>
                </c:pt>
              </c:numCache>
            </c:numRef>
          </c:val>
          <c:smooth val="0"/>
          <c:extLst>
            <c:ext xmlns:c16="http://schemas.microsoft.com/office/drawing/2014/chart" uri="{C3380CC4-5D6E-409C-BE32-E72D297353CC}">
              <c16:uniqueId val="{00000001-A797-46CE-85B4-2B12C3EB240D}"/>
            </c:ext>
          </c:extLst>
        </c:ser>
        <c:dLbls>
          <c:showLegendKey val="0"/>
          <c:showVal val="0"/>
          <c:showCatName val="0"/>
          <c:showSerName val="0"/>
          <c:showPercent val="0"/>
          <c:showBubbleSize val="0"/>
        </c:dLbls>
        <c:marker val="1"/>
        <c:smooth val="0"/>
        <c:axId val="72203264"/>
        <c:axId val="72213632"/>
      </c:lineChart>
      <c:dateAx>
        <c:axId val="72203264"/>
        <c:scaling>
          <c:orientation val="minMax"/>
        </c:scaling>
        <c:delete val="1"/>
        <c:axPos val="b"/>
        <c:numFmt formatCode="&quot;H&quot;yy" sourceLinked="1"/>
        <c:majorTickMark val="none"/>
        <c:minorTickMark val="none"/>
        <c:tickLblPos val="none"/>
        <c:crossAx val="72213632"/>
        <c:crosses val="autoZero"/>
        <c:auto val="1"/>
        <c:lblOffset val="100"/>
        <c:baseTimeUnit val="years"/>
      </c:dateAx>
      <c:valAx>
        <c:axId val="72213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203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F63-4F9F-A46B-C401438F2931}"/>
            </c:ext>
          </c:extLst>
        </c:ser>
        <c:dLbls>
          <c:showLegendKey val="0"/>
          <c:showVal val="0"/>
          <c:showCatName val="0"/>
          <c:showSerName val="0"/>
          <c:showPercent val="0"/>
          <c:showBubbleSize val="0"/>
        </c:dLbls>
        <c:gapWidth val="150"/>
        <c:axId val="74424704"/>
        <c:axId val="74426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c:v>
                </c:pt>
                <c:pt idx="1">
                  <c:v>1.03</c:v>
                </c:pt>
                <c:pt idx="2">
                  <c:v>0.78</c:v>
                </c:pt>
                <c:pt idx="3">
                  <c:v>0.92</c:v>
                </c:pt>
                <c:pt idx="4">
                  <c:v>0.87</c:v>
                </c:pt>
              </c:numCache>
            </c:numRef>
          </c:val>
          <c:smooth val="0"/>
          <c:extLst>
            <c:ext xmlns:c16="http://schemas.microsoft.com/office/drawing/2014/chart" uri="{C3380CC4-5D6E-409C-BE32-E72D297353CC}">
              <c16:uniqueId val="{00000001-1F63-4F9F-A46B-C401438F2931}"/>
            </c:ext>
          </c:extLst>
        </c:ser>
        <c:dLbls>
          <c:showLegendKey val="0"/>
          <c:showVal val="0"/>
          <c:showCatName val="0"/>
          <c:showSerName val="0"/>
          <c:showPercent val="0"/>
          <c:showBubbleSize val="0"/>
        </c:dLbls>
        <c:marker val="1"/>
        <c:smooth val="0"/>
        <c:axId val="74424704"/>
        <c:axId val="74426624"/>
      </c:lineChart>
      <c:dateAx>
        <c:axId val="74424704"/>
        <c:scaling>
          <c:orientation val="minMax"/>
        </c:scaling>
        <c:delete val="1"/>
        <c:axPos val="b"/>
        <c:numFmt formatCode="&quot;H&quot;yy" sourceLinked="1"/>
        <c:majorTickMark val="none"/>
        <c:minorTickMark val="none"/>
        <c:tickLblPos val="none"/>
        <c:crossAx val="74426624"/>
        <c:crosses val="autoZero"/>
        <c:auto val="1"/>
        <c:lblOffset val="100"/>
        <c:baseTimeUnit val="years"/>
      </c:dateAx>
      <c:valAx>
        <c:axId val="744266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4424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304.86</c:v>
                </c:pt>
                <c:pt idx="1">
                  <c:v>293.08999999999997</c:v>
                </c:pt>
                <c:pt idx="2">
                  <c:v>281.97000000000003</c:v>
                </c:pt>
                <c:pt idx="3">
                  <c:v>239.1</c:v>
                </c:pt>
                <c:pt idx="4">
                  <c:v>336.53</c:v>
                </c:pt>
              </c:numCache>
            </c:numRef>
          </c:val>
          <c:extLst>
            <c:ext xmlns:c16="http://schemas.microsoft.com/office/drawing/2014/chart" uri="{C3380CC4-5D6E-409C-BE32-E72D297353CC}">
              <c16:uniqueId val="{00000000-16C5-4D23-BF98-3BCF831E78B9}"/>
            </c:ext>
          </c:extLst>
        </c:ser>
        <c:dLbls>
          <c:showLegendKey val="0"/>
          <c:showVal val="0"/>
          <c:showCatName val="0"/>
          <c:showSerName val="0"/>
          <c:showPercent val="0"/>
          <c:showBubbleSize val="0"/>
        </c:dLbls>
        <c:gapWidth val="150"/>
        <c:axId val="74443392"/>
        <c:axId val="74474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355.5</c:v>
                </c:pt>
                <c:pt idx="1">
                  <c:v>349.83</c:v>
                </c:pt>
                <c:pt idx="2">
                  <c:v>360.86</c:v>
                </c:pt>
                <c:pt idx="3">
                  <c:v>350.79</c:v>
                </c:pt>
                <c:pt idx="4">
                  <c:v>354.57</c:v>
                </c:pt>
              </c:numCache>
            </c:numRef>
          </c:val>
          <c:smooth val="0"/>
          <c:extLst>
            <c:ext xmlns:c16="http://schemas.microsoft.com/office/drawing/2014/chart" uri="{C3380CC4-5D6E-409C-BE32-E72D297353CC}">
              <c16:uniqueId val="{00000001-16C5-4D23-BF98-3BCF831E78B9}"/>
            </c:ext>
          </c:extLst>
        </c:ser>
        <c:dLbls>
          <c:showLegendKey val="0"/>
          <c:showVal val="0"/>
          <c:showCatName val="0"/>
          <c:showSerName val="0"/>
          <c:showPercent val="0"/>
          <c:showBubbleSize val="0"/>
        </c:dLbls>
        <c:marker val="1"/>
        <c:smooth val="0"/>
        <c:axId val="74443392"/>
        <c:axId val="74474240"/>
      </c:lineChart>
      <c:dateAx>
        <c:axId val="74443392"/>
        <c:scaling>
          <c:orientation val="minMax"/>
        </c:scaling>
        <c:delete val="1"/>
        <c:axPos val="b"/>
        <c:numFmt formatCode="&quot;H&quot;yy" sourceLinked="1"/>
        <c:majorTickMark val="none"/>
        <c:minorTickMark val="none"/>
        <c:tickLblPos val="none"/>
        <c:crossAx val="74474240"/>
        <c:crosses val="autoZero"/>
        <c:auto val="1"/>
        <c:lblOffset val="100"/>
        <c:baseTimeUnit val="years"/>
      </c:dateAx>
      <c:valAx>
        <c:axId val="744742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4443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85.5</c:v>
                </c:pt>
                <c:pt idx="1">
                  <c:v>74.069999999999993</c:v>
                </c:pt>
                <c:pt idx="2">
                  <c:v>63.45</c:v>
                </c:pt>
                <c:pt idx="3">
                  <c:v>66.819999999999993</c:v>
                </c:pt>
                <c:pt idx="4">
                  <c:v>55.1</c:v>
                </c:pt>
              </c:numCache>
            </c:numRef>
          </c:val>
          <c:extLst>
            <c:ext xmlns:c16="http://schemas.microsoft.com/office/drawing/2014/chart" uri="{C3380CC4-5D6E-409C-BE32-E72D297353CC}">
              <c16:uniqueId val="{00000000-C6FA-4AD7-B909-B343C400112B}"/>
            </c:ext>
          </c:extLst>
        </c:ser>
        <c:dLbls>
          <c:showLegendKey val="0"/>
          <c:showVal val="0"/>
          <c:showCatName val="0"/>
          <c:showSerName val="0"/>
          <c:showPercent val="0"/>
          <c:showBubbleSize val="0"/>
        </c:dLbls>
        <c:gapWidth val="150"/>
        <c:axId val="74509312"/>
        <c:axId val="7491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312.58</c:v>
                </c:pt>
                <c:pt idx="1">
                  <c:v>314.87</c:v>
                </c:pt>
                <c:pt idx="2">
                  <c:v>309.27999999999997</c:v>
                </c:pt>
                <c:pt idx="3">
                  <c:v>322.92</c:v>
                </c:pt>
                <c:pt idx="4">
                  <c:v>303.45999999999998</c:v>
                </c:pt>
              </c:numCache>
            </c:numRef>
          </c:val>
          <c:smooth val="0"/>
          <c:extLst>
            <c:ext xmlns:c16="http://schemas.microsoft.com/office/drawing/2014/chart" uri="{C3380CC4-5D6E-409C-BE32-E72D297353CC}">
              <c16:uniqueId val="{00000001-C6FA-4AD7-B909-B343C400112B}"/>
            </c:ext>
          </c:extLst>
        </c:ser>
        <c:dLbls>
          <c:showLegendKey val="0"/>
          <c:showVal val="0"/>
          <c:showCatName val="0"/>
          <c:showSerName val="0"/>
          <c:showPercent val="0"/>
          <c:showBubbleSize val="0"/>
        </c:dLbls>
        <c:marker val="1"/>
        <c:smooth val="0"/>
        <c:axId val="74509312"/>
        <c:axId val="74912896"/>
      </c:lineChart>
      <c:dateAx>
        <c:axId val="74509312"/>
        <c:scaling>
          <c:orientation val="minMax"/>
        </c:scaling>
        <c:delete val="1"/>
        <c:axPos val="b"/>
        <c:numFmt formatCode="&quot;H&quot;yy" sourceLinked="1"/>
        <c:majorTickMark val="none"/>
        <c:minorTickMark val="none"/>
        <c:tickLblPos val="none"/>
        <c:crossAx val="74912896"/>
        <c:crosses val="autoZero"/>
        <c:auto val="1"/>
        <c:lblOffset val="100"/>
        <c:baseTimeUnit val="years"/>
      </c:dateAx>
      <c:valAx>
        <c:axId val="749128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4509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115.38</c:v>
                </c:pt>
                <c:pt idx="1">
                  <c:v>113.94</c:v>
                </c:pt>
                <c:pt idx="2">
                  <c:v>109.53</c:v>
                </c:pt>
                <c:pt idx="3">
                  <c:v>95.26</c:v>
                </c:pt>
                <c:pt idx="4">
                  <c:v>111.91</c:v>
                </c:pt>
              </c:numCache>
            </c:numRef>
          </c:val>
          <c:extLst>
            <c:ext xmlns:c16="http://schemas.microsoft.com/office/drawing/2014/chart" uri="{C3380CC4-5D6E-409C-BE32-E72D297353CC}">
              <c16:uniqueId val="{00000000-3646-49CE-B43A-F2BE3CD9A7C1}"/>
            </c:ext>
          </c:extLst>
        </c:ser>
        <c:dLbls>
          <c:showLegendKey val="0"/>
          <c:showVal val="0"/>
          <c:showCatName val="0"/>
          <c:showSerName val="0"/>
          <c:showPercent val="0"/>
          <c:showBubbleSize val="0"/>
        </c:dLbls>
        <c:gapWidth val="150"/>
        <c:axId val="74931584"/>
        <c:axId val="74937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104.57</c:v>
                </c:pt>
                <c:pt idx="1">
                  <c:v>103.54</c:v>
                </c:pt>
                <c:pt idx="2">
                  <c:v>103.32</c:v>
                </c:pt>
                <c:pt idx="3">
                  <c:v>100.85</c:v>
                </c:pt>
                <c:pt idx="4">
                  <c:v>103.79</c:v>
                </c:pt>
              </c:numCache>
            </c:numRef>
          </c:val>
          <c:smooth val="0"/>
          <c:extLst>
            <c:ext xmlns:c16="http://schemas.microsoft.com/office/drawing/2014/chart" uri="{C3380CC4-5D6E-409C-BE32-E72D297353CC}">
              <c16:uniqueId val="{00000001-3646-49CE-B43A-F2BE3CD9A7C1}"/>
            </c:ext>
          </c:extLst>
        </c:ser>
        <c:dLbls>
          <c:showLegendKey val="0"/>
          <c:showVal val="0"/>
          <c:showCatName val="0"/>
          <c:showSerName val="0"/>
          <c:showPercent val="0"/>
          <c:showBubbleSize val="0"/>
        </c:dLbls>
        <c:marker val="1"/>
        <c:smooth val="0"/>
        <c:axId val="74931584"/>
        <c:axId val="74937856"/>
      </c:lineChart>
      <c:dateAx>
        <c:axId val="74931584"/>
        <c:scaling>
          <c:orientation val="minMax"/>
        </c:scaling>
        <c:delete val="1"/>
        <c:axPos val="b"/>
        <c:numFmt formatCode="&quot;H&quot;yy" sourceLinked="1"/>
        <c:majorTickMark val="none"/>
        <c:minorTickMark val="none"/>
        <c:tickLblPos val="none"/>
        <c:crossAx val="74937856"/>
        <c:crosses val="autoZero"/>
        <c:auto val="1"/>
        <c:lblOffset val="100"/>
        <c:baseTimeUnit val="years"/>
      </c:dateAx>
      <c:valAx>
        <c:axId val="74937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931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181.26</c:v>
                </c:pt>
                <c:pt idx="1">
                  <c:v>183.27</c:v>
                </c:pt>
                <c:pt idx="2">
                  <c:v>189.99</c:v>
                </c:pt>
                <c:pt idx="3">
                  <c:v>187.22</c:v>
                </c:pt>
                <c:pt idx="4">
                  <c:v>185.73</c:v>
                </c:pt>
              </c:numCache>
            </c:numRef>
          </c:val>
          <c:extLst>
            <c:ext xmlns:c16="http://schemas.microsoft.com/office/drawing/2014/chart" uri="{C3380CC4-5D6E-409C-BE32-E72D297353CC}">
              <c16:uniqueId val="{00000000-7020-42FB-B372-C6D0CC080BA9}"/>
            </c:ext>
          </c:extLst>
        </c:ser>
        <c:dLbls>
          <c:showLegendKey val="0"/>
          <c:showVal val="0"/>
          <c:showCatName val="0"/>
          <c:showSerName val="0"/>
          <c:showPercent val="0"/>
          <c:showBubbleSize val="0"/>
        </c:dLbls>
        <c:gapWidth val="150"/>
        <c:axId val="74981376"/>
        <c:axId val="74983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165.47</c:v>
                </c:pt>
                <c:pt idx="1">
                  <c:v>167.46</c:v>
                </c:pt>
                <c:pt idx="2">
                  <c:v>168.56</c:v>
                </c:pt>
                <c:pt idx="3">
                  <c:v>167.1</c:v>
                </c:pt>
                <c:pt idx="4">
                  <c:v>167.86</c:v>
                </c:pt>
              </c:numCache>
            </c:numRef>
          </c:val>
          <c:smooth val="0"/>
          <c:extLst>
            <c:ext xmlns:c16="http://schemas.microsoft.com/office/drawing/2014/chart" uri="{C3380CC4-5D6E-409C-BE32-E72D297353CC}">
              <c16:uniqueId val="{00000001-7020-42FB-B372-C6D0CC080BA9}"/>
            </c:ext>
          </c:extLst>
        </c:ser>
        <c:dLbls>
          <c:showLegendKey val="0"/>
          <c:showVal val="0"/>
          <c:showCatName val="0"/>
          <c:showSerName val="0"/>
          <c:showPercent val="0"/>
          <c:showBubbleSize val="0"/>
        </c:dLbls>
        <c:marker val="1"/>
        <c:smooth val="0"/>
        <c:axId val="74981376"/>
        <c:axId val="74983296"/>
      </c:lineChart>
      <c:dateAx>
        <c:axId val="74981376"/>
        <c:scaling>
          <c:orientation val="minMax"/>
        </c:scaling>
        <c:delete val="1"/>
        <c:axPos val="b"/>
        <c:numFmt formatCode="&quot;H&quot;yy" sourceLinked="1"/>
        <c:majorTickMark val="none"/>
        <c:minorTickMark val="none"/>
        <c:tickLblPos val="none"/>
        <c:crossAx val="74983296"/>
        <c:crosses val="autoZero"/>
        <c:auto val="1"/>
        <c:lblOffset val="100"/>
        <c:baseTimeUnit val="years"/>
      </c:dateAx>
      <c:valAx>
        <c:axId val="74983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981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2">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2">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0" t="str">
        <f>データ!H6</f>
        <v>愛知県　海部南部水道企業団</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8" t="s">
        <v>1</v>
      </c>
      <c r="C7" s="49"/>
      <c r="D7" s="49"/>
      <c r="E7" s="49"/>
      <c r="F7" s="49"/>
      <c r="G7" s="49"/>
      <c r="H7" s="49"/>
      <c r="I7" s="48" t="s">
        <v>2</v>
      </c>
      <c r="J7" s="49"/>
      <c r="K7" s="49"/>
      <c r="L7" s="49"/>
      <c r="M7" s="49"/>
      <c r="N7" s="49"/>
      <c r="O7" s="70"/>
      <c r="P7" s="50" t="s">
        <v>3</v>
      </c>
      <c r="Q7" s="50"/>
      <c r="R7" s="50"/>
      <c r="S7" s="50"/>
      <c r="T7" s="50"/>
      <c r="U7" s="50"/>
      <c r="V7" s="50"/>
      <c r="W7" s="50" t="s">
        <v>4</v>
      </c>
      <c r="X7" s="50"/>
      <c r="Y7" s="50"/>
      <c r="Z7" s="50"/>
      <c r="AA7" s="50"/>
      <c r="AB7" s="50"/>
      <c r="AC7" s="50"/>
      <c r="AD7" s="50" t="s">
        <v>5</v>
      </c>
      <c r="AE7" s="50"/>
      <c r="AF7" s="50"/>
      <c r="AG7" s="50"/>
      <c r="AH7" s="50"/>
      <c r="AI7" s="50"/>
      <c r="AJ7" s="50"/>
      <c r="AK7" s="2"/>
      <c r="AL7" s="50" t="s">
        <v>6</v>
      </c>
      <c r="AM7" s="50"/>
      <c r="AN7" s="50"/>
      <c r="AO7" s="50"/>
      <c r="AP7" s="50"/>
      <c r="AQ7" s="50"/>
      <c r="AR7" s="50"/>
      <c r="AS7" s="50"/>
      <c r="AT7" s="48" t="s">
        <v>7</v>
      </c>
      <c r="AU7" s="49"/>
      <c r="AV7" s="49"/>
      <c r="AW7" s="49"/>
      <c r="AX7" s="49"/>
      <c r="AY7" s="49"/>
      <c r="AZ7" s="49"/>
      <c r="BA7" s="49"/>
      <c r="BB7" s="50" t="s">
        <v>8</v>
      </c>
      <c r="BC7" s="50"/>
      <c r="BD7" s="50"/>
      <c r="BE7" s="50"/>
      <c r="BF7" s="50"/>
      <c r="BG7" s="50"/>
      <c r="BH7" s="50"/>
      <c r="BI7" s="50"/>
      <c r="BJ7" s="3"/>
      <c r="BK7" s="3"/>
      <c r="BL7" s="82" t="s">
        <v>9</v>
      </c>
      <c r="BM7" s="83"/>
      <c r="BN7" s="83"/>
      <c r="BO7" s="83"/>
      <c r="BP7" s="83"/>
      <c r="BQ7" s="83"/>
      <c r="BR7" s="83"/>
      <c r="BS7" s="83"/>
      <c r="BT7" s="83"/>
      <c r="BU7" s="83"/>
      <c r="BV7" s="83"/>
      <c r="BW7" s="83"/>
      <c r="BX7" s="83"/>
      <c r="BY7" s="84"/>
    </row>
    <row r="8" spans="1:78" ht="18.75" customHeight="1" x14ac:dyDescent="0.2">
      <c r="A8" s="2"/>
      <c r="B8" s="75" t="str">
        <f>データ!$I$6</f>
        <v>法適用</v>
      </c>
      <c r="C8" s="76"/>
      <c r="D8" s="76"/>
      <c r="E8" s="76"/>
      <c r="F8" s="76"/>
      <c r="G8" s="76"/>
      <c r="H8" s="76"/>
      <c r="I8" s="75" t="str">
        <f>データ!$J$6</f>
        <v>水道事業</v>
      </c>
      <c r="J8" s="76"/>
      <c r="K8" s="76"/>
      <c r="L8" s="76"/>
      <c r="M8" s="76"/>
      <c r="N8" s="76"/>
      <c r="O8" s="77"/>
      <c r="P8" s="78" t="str">
        <f>データ!$K$6</f>
        <v>末端給水事業</v>
      </c>
      <c r="Q8" s="78"/>
      <c r="R8" s="78"/>
      <c r="S8" s="78"/>
      <c r="T8" s="78"/>
      <c r="U8" s="78"/>
      <c r="V8" s="78"/>
      <c r="W8" s="78" t="str">
        <f>データ!$L$6</f>
        <v>A4</v>
      </c>
      <c r="X8" s="78"/>
      <c r="Y8" s="78"/>
      <c r="Z8" s="78"/>
      <c r="AA8" s="78"/>
      <c r="AB8" s="78"/>
      <c r="AC8" s="78"/>
      <c r="AD8" s="78" t="str">
        <f>データ!$M$6</f>
        <v>自治体職員</v>
      </c>
      <c r="AE8" s="78"/>
      <c r="AF8" s="78"/>
      <c r="AG8" s="78"/>
      <c r="AH8" s="78"/>
      <c r="AI8" s="78"/>
      <c r="AJ8" s="78"/>
      <c r="AK8" s="2"/>
      <c r="AL8" s="69" t="str">
        <f>データ!$R$6</f>
        <v>-</v>
      </c>
      <c r="AM8" s="69"/>
      <c r="AN8" s="69"/>
      <c r="AO8" s="69"/>
      <c r="AP8" s="69"/>
      <c r="AQ8" s="69"/>
      <c r="AR8" s="69"/>
      <c r="AS8" s="69"/>
      <c r="AT8" s="37" t="str">
        <f>データ!$S$6</f>
        <v>-</v>
      </c>
      <c r="AU8" s="38"/>
      <c r="AV8" s="38"/>
      <c r="AW8" s="38"/>
      <c r="AX8" s="38"/>
      <c r="AY8" s="38"/>
      <c r="AZ8" s="38"/>
      <c r="BA8" s="38"/>
      <c r="BB8" s="58" t="str">
        <f>データ!$T$6</f>
        <v>-</v>
      </c>
      <c r="BC8" s="58"/>
      <c r="BD8" s="58"/>
      <c r="BE8" s="58"/>
      <c r="BF8" s="58"/>
      <c r="BG8" s="58"/>
      <c r="BH8" s="58"/>
      <c r="BI8" s="58"/>
      <c r="BJ8" s="3"/>
      <c r="BK8" s="3"/>
      <c r="BL8" s="71" t="s">
        <v>10</v>
      </c>
      <c r="BM8" s="72"/>
      <c r="BN8" s="73" t="s">
        <v>11</v>
      </c>
      <c r="BO8" s="73"/>
      <c r="BP8" s="73"/>
      <c r="BQ8" s="73"/>
      <c r="BR8" s="73"/>
      <c r="BS8" s="73"/>
      <c r="BT8" s="73"/>
      <c r="BU8" s="73"/>
      <c r="BV8" s="73"/>
      <c r="BW8" s="73"/>
      <c r="BX8" s="73"/>
      <c r="BY8" s="74"/>
    </row>
    <row r="9" spans="1:78" ht="18.75" customHeight="1" x14ac:dyDescent="0.2">
      <c r="A9" s="2"/>
      <c r="B9" s="48" t="s">
        <v>12</v>
      </c>
      <c r="C9" s="49"/>
      <c r="D9" s="49"/>
      <c r="E9" s="49"/>
      <c r="F9" s="49"/>
      <c r="G9" s="49"/>
      <c r="H9" s="49"/>
      <c r="I9" s="48" t="s">
        <v>13</v>
      </c>
      <c r="J9" s="49"/>
      <c r="K9" s="49"/>
      <c r="L9" s="49"/>
      <c r="M9" s="49"/>
      <c r="N9" s="49"/>
      <c r="O9" s="70"/>
      <c r="P9" s="50" t="s">
        <v>14</v>
      </c>
      <c r="Q9" s="50"/>
      <c r="R9" s="50"/>
      <c r="S9" s="50"/>
      <c r="T9" s="50"/>
      <c r="U9" s="50"/>
      <c r="V9" s="50"/>
      <c r="W9" s="50" t="s">
        <v>15</v>
      </c>
      <c r="X9" s="50"/>
      <c r="Y9" s="50"/>
      <c r="Z9" s="50"/>
      <c r="AA9" s="50"/>
      <c r="AB9" s="50"/>
      <c r="AC9" s="50"/>
      <c r="AD9" s="2"/>
      <c r="AE9" s="2"/>
      <c r="AF9" s="2"/>
      <c r="AG9" s="2"/>
      <c r="AH9" s="2"/>
      <c r="AI9" s="2"/>
      <c r="AJ9" s="2"/>
      <c r="AK9" s="2"/>
      <c r="AL9" s="50" t="s">
        <v>16</v>
      </c>
      <c r="AM9" s="50"/>
      <c r="AN9" s="50"/>
      <c r="AO9" s="50"/>
      <c r="AP9" s="50"/>
      <c r="AQ9" s="50"/>
      <c r="AR9" s="50"/>
      <c r="AS9" s="50"/>
      <c r="AT9" s="48" t="s">
        <v>17</v>
      </c>
      <c r="AU9" s="49"/>
      <c r="AV9" s="49"/>
      <c r="AW9" s="49"/>
      <c r="AX9" s="49"/>
      <c r="AY9" s="49"/>
      <c r="AZ9" s="49"/>
      <c r="BA9" s="49"/>
      <c r="BB9" s="50" t="s">
        <v>18</v>
      </c>
      <c r="BC9" s="50"/>
      <c r="BD9" s="50"/>
      <c r="BE9" s="50"/>
      <c r="BF9" s="50"/>
      <c r="BG9" s="50"/>
      <c r="BH9" s="50"/>
      <c r="BI9" s="50"/>
      <c r="BJ9" s="3"/>
      <c r="BK9" s="3"/>
      <c r="BL9" s="51" t="s">
        <v>19</v>
      </c>
      <c r="BM9" s="52"/>
      <c r="BN9" s="53" t="s">
        <v>20</v>
      </c>
      <c r="BO9" s="53"/>
      <c r="BP9" s="53"/>
      <c r="BQ9" s="53"/>
      <c r="BR9" s="53"/>
      <c r="BS9" s="53"/>
      <c r="BT9" s="53"/>
      <c r="BU9" s="53"/>
      <c r="BV9" s="53"/>
      <c r="BW9" s="53"/>
      <c r="BX9" s="53"/>
      <c r="BY9" s="54"/>
    </row>
    <row r="10" spans="1:78" ht="18.75" customHeight="1" x14ac:dyDescent="0.2">
      <c r="A10" s="2"/>
      <c r="B10" s="37" t="str">
        <f>データ!$N$6</f>
        <v>-</v>
      </c>
      <c r="C10" s="38"/>
      <c r="D10" s="38"/>
      <c r="E10" s="38"/>
      <c r="F10" s="38"/>
      <c r="G10" s="38"/>
      <c r="H10" s="38"/>
      <c r="I10" s="37">
        <f>データ!$O$6</f>
        <v>87.99</v>
      </c>
      <c r="J10" s="38"/>
      <c r="K10" s="38"/>
      <c r="L10" s="38"/>
      <c r="M10" s="38"/>
      <c r="N10" s="38"/>
      <c r="O10" s="68"/>
      <c r="P10" s="58">
        <f>データ!$P$6</f>
        <v>100</v>
      </c>
      <c r="Q10" s="58"/>
      <c r="R10" s="58"/>
      <c r="S10" s="58"/>
      <c r="T10" s="58"/>
      <c r="U10" s="58"/>
      <c r="V10" s="58"/>
      <c r="W10" s="69">
        <f>データ!$Q$6</f>
        <v>3498</v>
      </c>
      <c r="X10" s="69"/>
      <c r="Y10" s="69"/>
      <c r="Z10" s="69"/>
      <c r="AA10" s="69"/>
      <c r="AB10" s="69"/>
      <c r="AC10" s="69"/>
      <c r="AD10" s="2"/>
      <c r="AE10" s="2"/>
      <c r="AF10" s="2"/>
      <c r="AG10" s="2"/>
      <c r="AH10" s="2"/>
      <c r="AI10" s="2"/>
      <c r="AJ10" s="2"/>
      <c r="AK10" s="2"/>
      <c r="AL10" s="69">
        <f>データ!$U$6</f>
        <v>85711</v>
      </c>
      <c r="AM10" s="69"/>
      <c r="AN10" s="69"/>
      <c r="AO10" s="69"/>
      <c r="AP10" s="69"/>
      <c r="AQ10" s="69"/>
      <c r="AR10" s="69"/>
      <c r="AS10" s="69"/>
      <c r="AT10" s="37">
        <f>データ!$V$6</f>
        <v>108.79</v>
      </c>
      <c r="AU10" s="38"/>
      <c r="AV10" s="38"/>
      <c r="AW10" s="38"/>
      <c r="AX10" s="38"/>
      <c r="AY10" s="38"/>
      <c r="AZ10" s="38"/>
      <c r="BA10" s="38"/>
      <c r="BB10" s="58">
        <f>データ!$W$6</f>
        <v>787.86</v>
      </c>
      <c r="BC10" s="58"/>
      <c r="BD10" s="58"/>
      <c r="BE10" s="58"/>
      <c r="BF10" s="58"/>
      <c r="BG10" s="58"/>
      <c r="BH10" s="58"/>
      <c r="BI10" s="58"/>
      <c r="BJ10" s="2"/>
      <c r="BK10" s="2"/>
      <c r="BL10" s="59" t="s">
        <v>21</v>
      </c>
      <c r="BM10" s="60"/>
      <c r="BN10" s="61" t="s">
        <v>22</v>
      </c>
      <c r="BO10" s="61"/>
      <c r="BP10" s="61"/>
      <c r="BQ10" s="61"/>
      <c r="BR10" s="61"/>
      <c r="BS10" s="61"/>
      <c r="BT10" s="61"/>
      <c r="BU10" s="61"/>
      <c r="BV10" s="61"/>
      <c r="BW10" s="61"/>
      <c r="BX10" s="61"/>
      <c r="BY10" s="62"/>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23</v>
      </c>
      <c r="BM11" s="63"/>
      <c r="BN11" s="63"/>
      <c r="BO11" s="63"/>
      <c r="BP11" s="63"/>
      <c r="BQ11" s="63"/>
      <c r="BR11" s="63"/>
      <c r="BS11" s="63"/>
      <c r="BT11" s="63"/>
      <c r="BU11" s="63"/>
      <c r="BV11" s="63"/>
      <c r="BW11" s="63"/>
      <c r="BX11" s="63"/>
      <c r="BY11" s="63"/>
      <c r="BZ11" s="63"/>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2">
      <c r="A14" s="2"/>
      <c r="B14" s="65" t="s">
        <v>24</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31" t="s">
        <v>25</v>
      </c>
      <c r="BM14" s="32"/>
      <c r="BN14" s="32"/>
      <c r="BO14" s="32"/>
      <c r="BP14" s="32"/>
      <c r="BQ14" s="32"/>
      <c r="BR14" s="32"/>
      <c r="BS14" s="32"/>
      <c r="BT14" s="32"/>
      <c r="BU14" s="32"/>
      <c r="BV14" s="32"/>
      <c r="BW14" s="32"/>
      <c r="BX14" s="32"/>
      <c r="BY14" s="32"/>
      <c r="BZ14" s="33"/>
    </row>
    <row r="15" spans="1:78" ht="13.5" customHeight="1" x14ac:dyDescent="0.2">
      <c r="A15" s="2"/>
      <c r="B15" s="45"/>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7"/>
      <c r="BK15" s="2"/>
      <c r="BL15" s="34"/>
      <c r="BM15" s="35"/>
      <c r="BN15" s="35"/>
      <c r="BO15" s="35"/>
      <c r="BP15" s="35"/>
      <c r="BQ15" s="35"/>
      <c r="BR15" s="35"/>
      <c r="BS15" s="35"/>
      <c r="BT15" s="35"/>
      <c r="BU15" s="35"/>
      <c r="BV15" s="35"/>
      <c r="BW15" s="35"/>
      <c r="BX15" s="35"/>
      <c r="BY15" s="35"/>
      <c r="BZ15" s="36"/>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113</v>
      </c>
      <c r="BM16" s="40"/>
      <c r="BN16" s="40"/>
      <c r="BO16" s="40"/>
      <c r="BP16" s="40"/>
      <c r="BQ16" s="40"/>
      <c r="BR16" s="40"/>
      <c r="BS16" s="40"/>
      <c r="BT16" s="40"/>
      <c r="BU16" s="40"/>
      <c r="BV16" s="40"/>
      <c r="BW16" s="40"/>
      <c r="BX16" s="40"/>
      <c r="BY16" s="40"/>
      <c r="BZ16" s="4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2" t="s">
        <v>112</v>
      </c>
      <c r="BM47" s="43"/>
      <c r="BN47" s="43"/>
      <c r="BO47" s="43"/>
      <c r="BP47" s="43"/>
      <c r="BQ47" s="43"/>
      <c r="BR47" s="43"/>
      <c r="BS47" s="43"/>
      <c r="BT47" s="43"/>
      <c r="BU47" s="43"/>
      <c r="BV47" s="43"/>
      <c r="BW47" s="43"/>
      <c r="BX47" s="43"/>
      <c r="BY47" s="43"/>
      <c r="BZ47" s="44"/>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2"/>
      <c r="BM48" s="43"/>
      <c r="BN48" s="43"/>
      <c r="BO48" s="43"/>
      <c r="BP48" s="43"/>
      <c r="BQ48" s="43"/>
      <c r="BR48" s="43"/>
      <c r="BS48" s="43"/>
      <c r="BT48" s="43"/>
      <c r="BU48" s="43"/>
      <c r="BV48" s="43"/>
      <c r="BW48" s="43"/>
      <c r="BX48" s="43"/>
      <c r="BY48" s="43"/>
      <c r="BZ48" s="44"/>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2"/>
      <c r="BM49" s="43"/>
      <c r="BN49" s="43"/>
      <c r="BO49" s="43"/>
      <c r="BP49" s="43"/>
      <c r="BQ49" s="43"/>
      <c r="BR49" s="43"/>
      <c r="BS49" s="43"/>
      <c r="BT49" s="43"/>
      <c r="BU49" s="43"/>
      <c r="BV49" s="43"/>
      <c r="BW49" s="43"/>
      <c r="BX49" s="43"/>
      <c r="BY49" s="43"/>
      <c r="BZ49" s="44"/>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2"/>
      <c r="BM50" s="43"/>
      <c r="BN50" s="43"/>
      <c r="BO50" s="43"/>
      <c r="BP50" s="43"/>
      <c r="BQ50" s="43"/>
      <c r="BR50" s="43"/>
      <c r="BS50" s="43"/>
      <c r="BT50" s="43"/>
      <c r="BU50" s="43"/>
      <c r="BV50" s="43"/>
      <c r="BW50" s="43"/>
      <c r="BX50" s="43"/>
      <c r="BY50" s="43"/>
      <c r="BZ50" s="44"/>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2"/>
      <c r="BM51" s="43"/>
      <c r="BN51" s="43"/>
      <c r="BO51" s="43"/>
      <c r="BP51" s="43"/>
      <c r="BQ51" s="43"/>
      <c r="BR51" s="43"/>
      <c r="BS51" s="43"/>
      <c r="BT51" s="43"/>
      <c r="BU51" s="43"/>
      <c r="BV51" s="43"/>
      <c r="BW51" s="43"/>
      <c r="BX51" s="43"/>
      <c r="BY51" s="43"/>
      <c r="BZ51" s="44"/>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2"/>
      <c r="BM52" s="43"/>
      <c r="BN52" s="43"/>
      <c r="BO52" s="43"/>
      <c r="BP52" s="43"/>
      <c r="BQ52" s="43"/>
      <c r="BR52" s="43"/>
      <c r="BS52" s="43"/>
      <c r="BT52" s="43"/>
      <c r="BU52" s="43"/>
      <c r="BV52" s="43"/>
      <c r="BW52" s="43"/>
      <c r="BX52" s="43"/>
      <c r="BY52" s="43"/>
      <c r="BZ52" s="44"/>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2"/>
      <c r="BM53" s="43"/>
      <c r="BN53" s="43"/>
      <c r="BO53" s="43"/>
      <c r="BP53" s="43"/>
      <c r="BQ53" s="43"/>
      <c r="BR53" s="43"/>
      <c r="BS53" s="43"/>
      <c r="BT53" s="43"/>
      <c r="BU53" s="43"/>
      <c r="BV53" s="43"/>
      <c r="BW53" s="43"/>
      <c r="BX53" s="43"/>
      <c r="BY53" s="43"/>
      <c r="BZ53" s="44"/>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2"/>
      <c r="BM54" s="43"/>
      <c r="BN54" s="43"/>
      <c r="BO54" s="43"/>
      <c r="BP54" s="43"/>
      <c r="BQ54" s="43"/>
      <c r="BR54" s="43"/>
      <c r="BS54" s="43"/>
      <c r="BT54" s="43"/>
      <c r="BU54" s="43"/>
      <c r="BV54" s="43"/>
      <c r="BW54" s="43"/>
      <c r="BX54" s="43"/>
      <c r="BY54" s="43"/>
      <c r="BZ54" s="44"/>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2"/>
      <c r="BM55" s="43"/>
      <c r="BN55" s="43"/>
      <c r="BO55" s="43"/>
      <c r="BP55" s="43"/>
      <c r="BQ55" s="43"/>
      <c r="BR55" s="43"/>
      <c r="BS55" s="43"/>
      <c r="BT55" s="43"/>
      <c r="BU55" s="43"/>
      <c r="BV55" s="43"/>
      <c r="BW55" s="43"/>
      <c r="BX55" s="43"/>
      <c r="BY55" s="43"/>
      <c r="BZ55" s="44"/>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2"/>
      <c r="BM56" s="43"/>
      <c r="BN56" s="43"/>
      <c r="BO56" s="43"/>
      <c r="BP56" s="43"/>
      <c r="BQ56" s="43"/>
      <c r="BR56" s="43"/>
      <c r="BS56" s="43"/>
      <c r="BT56" s="43"/>
      <c r="BU56" s="43"/>
      <c r="BV56" s="43"/>
      <c r="BW56" s="43"/>
      <c r="BX56" s="43"/>
      <c r="BY56" s="43"/>
      <c r="BZ56" s="44"/>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2"/>
      <c r="BM57" s="43"/>
      <c r="BN57" s="43"/>
      <c r="BO57" s="43"/>
      <c r="BP57" s="43"/>
      <c r="BQ57" s="43"/>
      <c r="BR57" s="43"/>
      <c r="BS57" s="43"/>
      <c r="BT57" s="43"/>
      <c r="BU57" s="43"/>
      <c r="BV57" s="43"/>
      <c r="BW57" s="43"/>
      <c r="BX57" s="43"/>
      <c r="BY57" s="43"/>
      <c r="BZ57" s="44"/>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2"/>
      <c r="BM58" s="43"/>
      <c r="BN58" s="43"/>
      <c r="BO58" s="43"/>
      <c r="BP58" s="43"/>
      <c r="BQ58" s="43"/>
      <c r="BR58" s="43"/>
      <c r="BS58" s="43"/>
      <c r="BT58" s="43"/>
      <c r="BU58" s="43"/>
      <c r="BV58" s="43"/>
      <c r="BW58" s="43"/>
      <c r="BX58" s="43"/>
      <c r="BY58" s="43"/>
      <c r="BZ58" s="44"/>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2"/>
      <c r="BM59" s="43"/>
      <c r="BN59" s="43"/>
      <c r="BO59" s="43"/>
      <c r="BP59" s="43"/>
      <c r="BQ59" s="43"/>
      <c r="BR59" s="43"/>
      <c r="BS59" s="43"/>
      <c r="BT59" s="43"/>
      <c r="BU59" s="43"/>
      <c r="BV59" s="43"/>
      <c r="BW59" s="43"/>
      <c r="BX59" s="43"/>
      <c r="BY59" s="43"/>
      <c r="BZ59" s="44"/>
    </row>
    <row r="60" spans="1:78" ht="13.5" customHeight="1" x14ac:dyDescent="0.2">
      <c r="A60" s="2"/>
      <c r="B60" s="45" t="s">
        <v>27</v>
      </c>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c r="BC60" s="46"/>
      <c r="BD60" s="46"/>
      <c r="BE60" s="46"/>
      <c r="BF60" s="46"/>
      <c r="BG60" s="46"/>
      <c r="BH60" s="46"/>
      <c r="BI60" s="46"/>
      <c r="BJ60" s="47"/>
      <c r="BK60" s="2"/>
      <c r="BL60" s="42"/>
      <c r="BM60" s="43"/>
      <c r="BN60" s="43"/>
      <c r="BO60" s="43"/>
      <c r="BP60" s="43"/>
      <c r="BQ60" s="43"/>
      <c r="BR60" s="43"/>
      <c r="BS60" s="43"/>
      <c r="BT60" s="43"/>
      <c r="BU60" s="43"/>
      <c r="BV60" s="43"/>
      <c r="BW60" s="43"/>
      <c r="BX60" s="43"/>
      <c r="BY60" s="43"/>
      <c r="BZ60" s="44"/>
    </row>
    <row r="61" spans="1:78" ht="13.5" customHeight="1" x14ac:dyDescent="0.2">
      <c r="A61" s="2"/>
      <c r="B61" s="45"/>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c r="BH61" s="46"/>
      <c r="BI61" s="46"/>
      <c r="BJ61" s="47"/>
      <c r="BK61" s="2"/>
      <c r="BL61" s="42"/>
      <c r="BM61" s="43"/>
      <c r="BN61" s="43"/>
      <c r="BO61" s="43"/>
      <c r="BP61" s="43"/>
      <c r="BQ61" s="43"/>
      <c r="BR61" s="43"/>
      <c r="BS61" s="43"/>
      <c r="BT61" s="43"/>
      <c r="BU61" s="43"/>
      <c r="BV61" s="43"/>
      <c r="BW61" s="43"/>
      <c r="BX61" s="43"/>
      <c r="BY61" s="43"/>
      <c r="BZ61" s="44"/>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2"/>
      <c r="BM62" s="43"/>
      <c r="BN62" s="43"/>
      <c r="BO62" s="43"/>
      <c r="BP62" s="43"/>
      <c r="BQ62" s="43"/>
      <c r="BR62" s="43"/>
      <c r="BS62" s="43"/>
      <c r="BT62" s="43"/>
      <c r="BU62" s="43"/>
      <c r="BV62" s="43"/>
      <c r="BW62" s="43"/>
      <c r="BX62" s="43"/>
      <c r="BY62" s="43"/>
      <c r="BZ62" s="44"/>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2"/>
      <c r="BM63" s="43"/>
      <c r="BN63" s="43"/>
      <c r="BO63" s="43"/>
      <c r="BP63" s="43"/>
      <c r="BQ63" s="43"/>
      <c r="BR63" s="43"/>
      <c r="BS63" s="43"/>
      <c r="BT63" s="43"/>
      <c r="BU63" s="43"/>
      <c r="BV63" s="43"/>
      <c r="BW63" s="43"/>
      <c r="BX63" s="43"/>
      <c r="BY63" s="43"/>
      <c r="BZ63" s="4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2" t="s">
        <v>114</v>
      </c>
      <c r="BM66" s="43"/>
      <c r="BN66" s="43"/>
      <c r="BO66" s="43"/>
      <c r="BP66" s="43"/>
      <c r="BQ66" s="43"/>
      <c r="BR66" s="43"/>
      <c r="BS66" s="43"/>
      <c r="BT66" s="43"/>
      <c r="BU66" s="43"/>
      <c r="BV66" s="43"/>
      <c r="BW66" s="43"/>
      <c r="BX66" s="43"/>
      <c r="BY66" s="43"/>
      <c r="BZ66" s="44"/>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2"/>
      <c r="BM67" s="43"/>
      <c r="BN67" s="43"/>
      <c r="BO67" s="43"/>
      <c r="BP67" s="43"/>
      <c r="BQ67" s="43"/>
      <c r="BR67" s="43"/>
      <c r="BS67" s="43"/>
      <c r="BT67" s="43"/>
      <c r="BU67" s="43"/>
      <c r="BV67" s="43"/>
      <c r="BW67" s="43"/>
      <c r="BX67" s="43"/>
      <c r="BY67" s="43"/>
      <c r="BZ67" s="44"/>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2"/>
      <c r="BM68" s="43"/>
      <c r="BN68" s="43"/>
      <c r="BO68" s="43"/>
      <c r="BP68" s="43"/>
      <c r="BQ68" s="43"/>
      <c r="BR68" s="43"/>
      <c r="BS68" s="43"/>
      <c r="BT68" s="43"/>
      <c r="BU68" s="43"/>
      <c r="BV68" s="43"/>
      <c r="BW68" s="43"/>
      <c r="BX68" s="43"/>
      <c r="BY68" s="43"/>
      <c r="BZ68" s="44"/>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2"/>
      <c r="BM69" s="43"/>
      <c r="BN69" s="43"/>
      <c r="BO69" s="43"/>
      <c r="BP69" s="43"/>
      <c r="BQ69" s="43"/>
      <c r="BR69" s="43"/>
      <c r="BS69" s="43"/>
      <c r="BT69" s="43"/>
      <c r="BU69" s="43"/>
      <c r="BV69" s="43"/>
      <c r="BW69" s="43"/>
      <c r="BX69" s="43"/>
      <c r="BY69" s="43"/>
      <c r="BZ69" s="44"/>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2"/>
      <c r="BM70" s="43"/>
      <c r="BN70" s="43"/>
      <c r="BO70" s="43"/>
      <c r="BP70" s="43"/>
      <c r="BQ70" s="43"/>
      <c r="BR70" s="43"/>
      <c r="BS70" s="43"/>
      <c r="BT70" s="43"/>
      <c r="BU70" s="43"/>
      <c r="BV70" s="43"/>
      <c r="BW70" s="43"/>
      <c r="BX70" s="43"/>
      <c r="BY70" s="43"/>
      <c r="BZ70" s="44"/>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2"/>
      <c r="BM71" s="43"/>
      <c r="BN71" s="43"/>
      <c r="BO71" s="43"/>
      <c r="BP71" s="43"/>
      <c r="BQ71" s="43"/>
      <c r="BR71" s="43"/>
      <c r="BS71" s="43"/>
      <c r="BT71" s="43"/>
      <c r="BU71" s="43"/>
      <c r="BV71" s="43"/>
      <c r="BW71" s="43"/>
      <c r="BX71" s="43"/>
      <c r="BY71" s="43"/>
      <c r="BZ71" s="44"/>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2"/>
      <c r="BM72" s="43"/>
      <c r="BN72" s="43"/>
      <c r="BO72" s="43"/>
      <c r="BP72" s="43"/>
      <c r="BQ72" s="43"/>
      <c r="BR72" s="43"/>
      <c r="BS72" s="43"/>
      <c r="BT72" s="43"/>
      <c r="BU72" s="43"/>
      <c r="BV72" s="43"/>
      <c r="BW72" s="43"/>
      <c r="BX72" s="43"/>
      <c r="BY72" s="43"/>
      <c r="BZ72" s="44"/>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2"/>
      <c r="BM73" s="43"/>
      <c r="BN73" s="43"/>
      <c r="BO73" s="43"/>
      <c r="BP73" s="43"/>
      <c r="BQ73" s="43"/>
      <c r="BR73" s="43"/>
      <c r="BS73" s="43"/>
      <c r="BT73" s="43"/>
      <c r="BU73" s="43"/>
      <c r="BV73" s="43"/>
      <c r="BW73" s="43"/>
      <c r="BX73" s="43"/>
      <c r="BY73" s="43"/>
      <c r="BZ73" s="44"/>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2"/>
      <c r="BM74" s="43"/>
      <c r="BN74" s="43"/>
      <c r="BO74" s="43"/>
      <c r="BP74" s="43"/>
      <c r="BQ74" s="43"/>
      <c r="BR74" s="43"/>
      <c r="BS74" s="43"/>
      <c r="BT74" s="43"/>
      <c r="BU74" s="43"/>
      <c r="BV74" s="43"/>
      <c r="BW74" s="43"/>
      <c r="BX74" s="43"/>
      <c r="BY74" s="43"/>
      <c r="BZ74" s="44"/>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2"/>
      <c r="BM75" s="43"/>
      <c r="BN75" s="43"/>
      <c r="BO75" s="43"/>
      <c r="BP75" s="43"/>
      <c r="BQ75" s="43"/>
      <c r="BR75" s="43"/>
      <c r="BS75" s="43"/>
      <c r="BT75" s="43"/>
      <c r="BU75" s="43"/>
      <c r="BV75" s="43"/>
      <c r="BW75" s="43"/>
      <c r="BX75" s="43"/>
      <c r="BY75" s="43"/>
      <c r="BZ75" s="44"/>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2"/>
      <c r="BM76" s="43"/>
      <c r="BN76" s="43"/>
      <c r="BO76" s="43"/>
      <c r="BP76" s="43"/>
      <c r="BQ76" s="43"/>
      <c r="BR76" s="43"/>
      <c r="BS76" s="43"/>
      <c r="BT76" s="43"/>
      <c r="BU76" s="43"/>
      <c r="BV76" s="43"/>
      <c r="BW76" s="43"/>
      <c r="BX76" s="43"/>
      <c r="BY76" s="43"/>
      <c r="BZ76" s="44"/>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2"/>
      <c r="BM77" s="43"/>
      <c r="BN77" s="43"/>
      <c r="BO77" s="43"/>
      <c r="BP77" s="43"/>
      <c r="BQ77" s="43"/>
      <c r="BR77" s="43"/>
      <c r="BS77" s="43"/>
      <c r="BT77" s="43"/>
      <c r="BU77" s="43"/>
      <c r="BV77" s="43"/>
      <c r="BW77" s="43"/>
      <c r="BX77" s="43"/>
      <c r="BY77" s="43"/>
      <c r="BZ77" s="44"/>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2"/>
      <c r="BM78" s="43"/>
      <c r="BN78" s="43"/>
      <c r="BO78" s="43"/>
      <c r="BP78" s="43"/>
      <c r="BQ78" s="43"/>
      <c r="BR78" s="43"/>
      <c r="BS78" s="43"/>
      <c r="BT78" s="43"/>
      <c r="BU78" s="43"/>
      <c r="BV78" s="43"/>
      <c r="BW78" s="43"/>
      <c r="BX78" s="43"/>
      <c r="BY78" s="43"/>
      <c r="BZ78" s="44"/>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2"/>
      <c r="BM79" s="43"/>
      <c r="BN79" s="43"/>
      <c r="BO79" s="43"/>
      <c r="BP79" s="43"/>
      <c r="BQ79" s="43"/>
      <c r="BR79" s="43"/>
      <c r="BS79" s="43"/>
      <c r="BT79" s="43"/>
      <c r="BU79" s="43"/>
      <c r="BV79" s="43"/>
      <c r="BW79" s="43"/>
      <c r="BX79" s="43"/>
      <c r="BY79" s="43"/>
      <c r="BZ79" s="44"/>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2"/>
      <c r="BM80" s="43"/>
      <c r="BN80" s="43"/>
      <c r="BO80" s="43"/>
      <c r="BP80" s="43"/>
      <c r="BQ80" s="43"/>
      <c r="BR80" s="43"/>
      <c r="BS80" s="43"/>
      <c r="BT80" s="43"/>
      <c r="BU80" s="43"/>
      <c r="BV80" s="43"/>
      <c r="BW80" s="43"/>
      <c r="BX80" s="43"/>
      <c r="BY80" s="43"/>
      <c r="BZ80" s="44"/>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2"/>
      <c r="BM81" s="43"/>
      <c r="BN81" s="43"/>
      <c r="BO81" s="43"/>
      <c r="BP81" s="43"/>
      <c r="BQ81" s="43"/>
      <c r="BR81" s="43"/>
      <c r="BS81" s="43"/>
      <c r="BT81" s="43"/>
      <c r="BU81" s="43"/>
      <c r="BV81" s="43"/>
      <c r="BW81" s="43"/>
      <c r="BX81" s="43"/>
      <c r="BY81" s="43"/>
      <c r="BZ81" s="44"/>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5"/>
      <c r="BM82" s="56"/>
      <c r="BN82" s="56"/>
      <c r="BO82" s="56"/>
      <c r="BP82" s="56"/>
      <c r="BQ82" s="56"/>
      <c r="BR82" s="56"/>
      <c r="BS82" s="56"/>
      <c r="BT82" s="56"/>
      <c r="BU82" s="56"/>
      <c r="BV82" s="56"/>
      <c r="BW82" s="56"/>
      <c r="BX82" s="56"/>
      <c r="BY82" s="56"/>
      <c r="BZ82" s="57"/>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W0MQSM6bDlqA07HZLXA1FZhT7ys42E5bg4BgXRRuVuJ+Cx8tAWDhOSk7Y1vHUv6NKhX95Z3dtZfx8xUFwqD+0Q==" saltValue="bX2HHIloQdFZ/Xy5RjQ4e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 x14ac:dyDescent="0.2"/>
  <cols>
    <col min="2" max="144" width="11.9062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2">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2021</v>
      </c>
      <c r="C6" s="20">
        <f t="shared" ref="C6:W6" si="3">C7</f>
        <v>238325</v>
      </c>
      <c r="D6" s="20">
        <f t="shared" si="3"/>
        <v>46</v>
      </c>
      <c r="E6" s="20">
        <f t="shared" si="3"/>
        <v>1</v>
      </c>
      <c r="F6" s="20">
        <f t="shared" si="3"/>
        <v>0</v>
      </c>
      <c r="G6" s="20">
        <f t="shared" si="3"/>
        <v>1</v>
      </c>
      <c r="H6" s="20" t="str">
        <f t="shared" si="3"/>
        <v>愛知県　海部南部水道企業団</v>
      </c>
      <c r="I6" s="20" t="str">
        <f t="shared" si="3"/>
        <v>法適用</v>
      </c>
      <c r="J6" s="20" t="str">
        <f t="shared" si="3"/>
        <v>水道事業</v>
      </c>
      <c r="K6" s="20" t="str">
        <f t="shared" si="3"/>
        <v>末端給水事業</v>
      </c>
      <c r="L6" s="20" t="str">
        <f t="shared" si="3"/>
        <v>A4</v>
      </c>
      <c r="M6" s="20" t="str">
        <f t="shared" si="3"/>
        <v>自治体職員</v>
      </c>
      <c r="N6" s="21" t="str">
        <f t="shared" si="3"/>
        <v>-</v>
      </c>
      <c r="O6" s="21">
        <f t="shared" si="3"/>
        <v>87.99</v>
      </c>
      <c r="P6" s="21">
        <f t="shared" si="3"/>
        <v>100</v>
      </c>
      <c r="Q6" s="21">
        <f t="shared" si="3"/>
        <v>3498</v>
      </c>
      <c r="R6" s="21" t="str">
        <f t="shared" si="3"/>
        <v>-</v>
      </c>
      <c r="S6" s="21" t="str">
        <f t="shared" si="3"/>
        <v>-</v>
      </c>
      <c r="T6" s="21" t="str">
        <f t="shared" si="3"/>
        <v>-</v>
      </c>
      <c r="U6" s="21">
        <f t="shared" si="3"/>
        <v>85711</v>
      </c>
      <c r="V6" s="21">
        <f t="shared" si="3"/>
        <v>108.79</v>
      </c>
      <c r="W6" s="21">
        <f t="shared" si="3"/>
        <v>787.86</v>
      </c>
      <c r="X6" s="22">
        <f>IF(X7="",NA(),X7)</f>
        <v>115.29</v>
      </c>
      <c r="Y6" s="22">
        <f t="shared" ref="Y6:AG6" si="4">IF(Y7="",NA(),Y7)</f>
        <v>114.25</v>
      </c>
      <c r="Z6" s="22">
        <f t="shared" si="4"/>
        <v>110.88</v>
      </c>
      <c r="AA6" s="22">
        <f t="shared" si="4"/>
        <v>100.02</v>
      </c>
      <c r="AB6" s="22">
        <f t="shared" si="4"/>
        <v>113.66</v>
      </c>
      <c r="AC6" s="22">
        <f t="shared" si="4"/>
        <v>112.15</v>
      </c>
      <c r="AD6" s="22">
        <f t="shared" si="4"/>
        <v>111.44</v>
      </c>
      <c r="AE6" s="22">
        <f t="shared" si="4"/>
        <v>111.17</v>
      </c>
      <c r="AF6" s="22">
        <f t="shared" si="4"/>
        <v>110.91</v>
      </c>
      <c r="AG6" s="22">
        <f t="shared" si="4"/>
        <v>111.49</v>
      </c>
      <c r="AH6" s="21" t="str">
        <f>IF(AH7="","",IF(AH7="-","【-】","【"&amp;SUBSTITUTE(TEXT(AH7,"#,##0.00"),"-","△")&amp;"】"))</f>
        <v>【111.39】</v>
      </c>
      <c r="AI6" s="21">
        <f>IF(AI7="",NA(),AI7)</f>
        <v>0</v>
      </c>
      <c r="AJ6" s="21">
        <f t="shared" ref="AJ6:AR6" si="5">IF(AJ7="",NA(),AJ7)</f>
        <v>0</v>
      </c>
      <c r="AK6" s="21">
        <f t="shared" si="5"/>
        <v>0</v>
      </c>
      <c r="AL6" s="21">
        <f t="shared" si="5"/>
        <v>0</v>
      </c>
      <c r="AM6" s="21">
        <f t="shared" si="5"/>
        <v>0</v>
      </c>
      <c r="AN6" s="22">
        <f t="shared" si="5"/>
        <v>1</v>
      </c>
      <c r="AO6" s="22">
        <f t="shared" si="5"/>
        <v>1.03</v>
      </c>
      <c r="AP6" s="22">
        <f t="shared" si="5"/>
        <v>0.78</v>
      </c>
      <c r="AQ6" s="22">
        <f t="shared" si="5"/>
        <v>0.92</v>
      </c>
      <c r="AR6" s="22">
        <f t="shared" si="5"/>
        <v>0.87</v>
      </c>
      <c r="AS6" s="21" t="str">
        <f>IF(AS7="","",IF(AS7="-","【-】","【"&amp;SUBSTITUTE(TEXT(AS7,"#,##0.00"),"-","△")&amp;"】"))</f>
        <v>【1.30】</v>
      </c>
      <c r="AT6" s="22">
        <f>IF(AT7="",NA(),AT7)</f>
        <v>304.86</v>
      </c>
      <c r="AU6" s="22">
        <f t="shared" ref="AU6:BC6" si="6">IF(AU7="",NA(),AU7)</f>
        <v>293.08999999999997</v>
      </c>
      <c r="AV6" s="22">
        <f t="shared" si="6"/>
        <v>281.97000000000003</v>
      </c>
      <c r="AW6" s="22">
        <f t="shared" si="6"/>
        <v>239.1</v>
      </c>
      <c r="AX6" s="22">
        <f t="shared" si="6"/>
        <v>336.53</v>
      </c>
      <c r="AY6" s="22">
        <f t="shared" si="6"/>
        <v>355.5</v>
      </c>
      <c r="AZ6" s="22">
        <f t="shared" si="6"/>
        <v>349.83</v>
      </c>
      <c r="BA6" s="22">
        <f t="shared" si="6"/>
        <v>360.86</v>
      </c>
      <c r="BB6" s="22">
        <f t="shared" si="6"/>
        <v>350.79</v>
      </c>
      <c r="BC6" s="22">
        <f t="shared" si="6"/>
        <v>354.57</v>
      </c>
      <c r="BD6" s="21" t="str">
        <f>IF(BD7="","",IF(BD7="-","【-】","【"&amp;SUBSTITUTE(TEXT(BD7,"#,##0.00"),"-","△")&amp;"】"))</f>
        <v>【261.51】</v>
      </c>
      <c r="BE6" s="22">
        <f>IF(BE7="",NA(),BE7)</f>
        <v>85.5</v>
      </c>
      <c r="BF6" s="22">
        <f t="shared" ref="BF6:BN6" si="7">IF(BF7="",NA(),BF7)</f>
        <v>74.069999999999993</v>
      </c>
      <c r="BG6" s="22">
        <f t="shared" si="7"/>
        <v>63.45</v>
      </c>
      <c r="BH6" s="22">
        <f t="shared" si="7"/>
        <v>66.819999999999993</v>
      </c>
      <c r="BI6" s="22">
        <f t="shared" si="7"/>
        <v>55.1</v>
      </c>
      <c r="BJ6" s="22">
        <f t="shared" si="7"/>
        <v>312.58</v>
      </c>
      <c r="BK6" s="22">
        <f t="shared" si="7"/>
        <v>314.87</v>
      </c>
      <c r="BL6" s="22">
        <f t="shared" si="7"/>
        <v>309.27999999999997</v>
      </c>
      <c r="BM6" s="22">
        <f t="shared" si="7"/>
        <v>322.92</v>
      </c>
      <c r="BN6" s="22">
        <f t="shared" si="7"/>
        <v>303.45999999999998</v>
      </c>
      <c r="BO6" s="21" t="str">
        <f>IF(BO7="","",IF(BO7="-","【-】","【"&amp;SUBSTITUTE(TEXT(BO7,"#,##0.00"),"-","△")&amp;"】"))</f>
        <v>【265.16】</v>
      </c>
      <c r="BP6" s="22">
        <f>IF(BP7="",NA(),BP7)</f>
        <v>115.38</v>
      </c>
      <c r="BQ6" s="22">
        <f t="shared" ref="BQ6:BY6" si="8">IF(BQ7="",NA(),BQ7)</f>
        <v>113.94</v>
      </c>
      <c r="BR6" s="22">
        <f t="shared" si="8"/>
        <v>109.53</v>
      </c>
      <c r="BS6" s="22">
        <f t="shared" si="8"/>
        <v>95.26</v>
      </c>
      <c r="BT6" s="22">
        <f t="shared" si="8"/>
        <v>111.91</v>
      </c>
      <c r="BU6" s="22">
        <f t="shared" si="8"/>
        <v>104.57</v>
      </c>
      <c r="BV6" s="22">
        <f t="shared" si="8"/>
        <v>103.54</v>
      </c>
      <c r="BW6" s="22">
        <f t="shared" si="8"/>
        <v>103.32</v>
      </c>
      <c r="BX6" s="22">
        <f t="shared" si="8"/>
        <v>100.85</v>
      </c>
      <c r="BY6" s="22">
        <f t="shared" si="8"/>
        <v>103.79</v>
      </c>
      <c r="BZ6" s="21" t="str">
        <f>IF(BZ7="","",IF(BZ7="-","【-】","【"&amp;SUBSTITUTE(TEXT(BZ7,"#,##0.00"),"-","△")&amp;"】"))</f>
        <v>【102.35】</v>
      </c>
      <c r="CA6" s="22">
        <f>IF(CA7="",NA(),CA7)</f>
        <v>181.26</v>
      </c>
      <c r="CB6" s="22">
        <f t="shared" ref="CB6:CJ6" si="9">IF(CB7="",NA(),CB7)</f>
        <v>183.27</v>
      </c>
      <c r="CC6" s="22">
        <f t="shared" si="9"/>
        <v>189.99</v>
      </c>
      <c r="CD6" s="22">
        <f t="shared" si="9"/>
        <v>187.22</v>
      </c>
      <c r="CE6" s="22">
        <f t="shared" si="9"/>
        <v>185.73</v>
      </c>
      <c r="CF6" s="22">
        <f t="shared" si="9"/>
        <v>165.47</v>
      </c>
      <c r="CG6" s="22">
        <f t="shared" si="9"/>
        <v>167.46</v>
      </c>
      <c r="CH6" s="22">
        <f t="shared" si="9"/>
        <v>168.56</v>
      </c>
      <c r="CI6" s="22">
        <f t="shared" si="9"/>
        <v>167.1</v>
      </c>
      <c r="CJ6" s="22">
        <f t="shared" si="9"/>
        <v>167.86</v>
      </c>
      <c r="CK6" s="21" t="str">
        <f>IF(CK7="","",IF(CK7="-","【-】","【"&amp;SUBSTITUTE(TEXT(CK7,"#,##0.00"),"-","△")&amp;"】"))</f>
        <v>【167.74】</v>
      </c>
      <c r="CL6" s="22">
        <f>IF(CL7="",NA(),CL7)</f>
        <v>50.55</v>
      </c>
      <c r="CM6" s="22">
        <f t="shared" ref="CM6:CU6" si="10">IF(CM7="",NA(),CM7)</f>
        <v>49.17</v>
      </c>
      <c r="CN6" s="22">
        <f t="shared" si="10"/>
        <v>48.13</v>
      </c>
      <c r="CO6" s="22">
        <f t="shared" si="10"/>
        <v>48.83</v>
      </c>
      <c r="CP6" s="22">
        <f t="shared" si="10"/>
        <v>48.36</v>
      </c>
      <c r="CQ6" s="22">
        <f t="shared" si="10"/>
        <v>59.74</v>
      </c>
      <c r="CR6" s="22">
        <f t="shared" si="10"/>
        <v>59.46</v>
      </c>
      <c r="CS6" s="22">
        <f t="shared" si="10"/>
        <v>59.51</v>
      </c>
      <c r="CT6" s="22">
        <f t="shared" si="10"/>
        <v>59.91</v>
      </c>
      <c r="CU6" s="22">
        <f t="shared" si="10"/>
        <v>59.4</v>
      </c>
      <c r="CV6" s="21" t="str">
        <f>IF(CV7="","",IF(CV7="-","【-】","【"&amp;SUBSTITUTE(TEXT(CV7,"#,##0.00"),"-","△")&amp;"】"))</f>
        <v>【60.29】</v>
      </c>
      <c r="CW6" s="22">
        <f>IF(CW7="",NA(),CW7)</f>
        <v>91.95</v>
      </c>
      <c r="CX6" s="22">
        <f t="shared" ref="CX6:DF6" si="11">IF(CX7="",NA(),CX7)</f>
        <v>92.7</v>
      </c>
      <c r="CY6" s="22">
        <f t="shared" si="11"/>
        <v>92.71</v>
      </c>
      <c r="CZ6" s="22">
        <f t="shared" si="11"/>
        <v>92.36</v>
      </c>
      <c r="DA6" s="22">
        <f t="shared" si="11"/>
        <v>92.2</v>
      </c>
      <c r="DB6" s="22">
        <f t="shared" si="11"/>
        <v>87.28</v>
      </c>
      <c r="DC6" s="22">
        <f t="shared" si="11"/>
        <v>87.41</v>
      </c>
      <c r="DD6" s="22">
        <f t="shared" si="11"/>
        <v>87.08</v>
      </c>
      <c r="DE6" s="22">
        <f t="shared" si="11"/>
        <v>87.26</v>
      </c>
      <c r="DF6" s="22">
        <f t="shared" si="11"/>
        <v>87.57</v>
      </c>
      <c r="DG6" s="21" t="str">
        <f>IF(DG7="","",IF(DG7="-","【-】","【"&amp;SUBSTITUTE(TEXT(DG7,"#,##0.00"),"-","△")&amp;"】"))</f>
        <v>【90.12】</v>
      </c>
      <c r="DH6" s="22">
        <f>IF(DH7="",NA(),DH7)</f>
        <v>49.03</v>
      </c>
      <c r="DI6" s="22">
        <f t="shared" ref="DI6:DQ6" si="12">IF(DI7="",NA(),DI7)</f>
        <v>50.14</v>
      </c>
      <c r="DJ6" s="22">
        <f t="shared" si="12"/>
        <v>51.09</v>
      </c>
      <c r="DK6" s="22">
        <f t="shared" si="12"/>
        <v>51.86</v>
      </c>
      <c r="DL6" s="22">
        <f t="shared" si="12"/>
        <v>53.01</v>
      </c>
      <c r="DM6" s="22">
        <f t="shared" si="12"/>
        <v>46.94</v>
      </c>
      <c r="DN6" s="22">
        <f t="shared" si="12"/>
        <v>47.62</v>
      </c>
      <c r="DO6" s="22">
        <f t="shared" si="12"/>
        <v>48.55</v>
      </c>
      <c r="DP6" s="22">
        <f t="shared" si="12"/>
        <v>49.2</v>
      </c>
      <c r="DQ6" s="22">
        <f t="shared" si="12"/>
        <v>50.01</v>
      </c>
      <c r="DR6" s="21" t="str">
        <f>IF(DR7="","",IF(DR7="-","【-】","【"&amp;SUBSTITUTE(TEXT(DR7,"#,##0.00"),"-","△")&amp;"】"))</f>
        <v>【50.88】</v>
      </c>
      <c r="DS6" s="22">
        <f>IF(DS7="",NA(),DS7)</f>
        <v>19.73</v>
      </c>
      <c r="DT6" s="22">
        <f t="shared" ref="DT6:EB6" si="13">IF(DT7="",NA(),DT7)</f>
        <v>20.82</v>
      </c>
      <c r="DU6" s="22">
        <f t="shared" si="13"/>
        <v>21.96</v>
      </c>
      <c r="DV6" s="22">
        <f t="shared" si="13"/>
        <v>21.22</v>
      </c>
      <c r="DW6" s="22">
        <f t="shared" si="13"/>
        <v>22.79</v>
      </c>
      <c r="DX6" s="22">
        <f t="shared" si="13"/>
        <v>14.48</v>
      </c>
      <c r="DY6" s="22">
        <f t="shared" si="13"/>
        <v>16.27</v>
      </c>
      <c r="DZ6" s="22">
        <f t="shared" si="13"/>
        <v>17.11</v>
      </c>
      <c r="EA6" s="22">
        <f t="shared" si="13"/>
        <v>18.329999999999998</v>
      </c>
      <c r="EB6" s="22">
        <f t="shared" si="13"/>
        <v>20.27</v>
      </c>
      <c r="EC6" s="21" t="str">
        <f>IF(EC7="","",IF(EC7="-","【-】","【"&amp;SUBSTITUTE(TEXT(EC7,"#,##0.00"),"-","△")&amp;"】"))</f>
        <v>【22.30】</v>
      </c>
      <c r="ED6" s="22">
        <f>IF(ED7="",NA(),ED7)</f>
        <v>1.18</v>
      </c>
      <c r="EE6" s="22">
        <f t="shared" ref="EE6:EM6" si="14">IF(EE7="",NA(),EE7)</f>
        <v>1.22</v>
      </c>
      <c r="EF6" s="22">
        <f t="shared" si="14"/>
        <v>1.26</v>
      </c>
      <c r="EG6" s="22">
        <f t="shared" si="14"/>
        <v>1.17</v>
      </c>
      <c r="EH6" s="22">
        <f t="shared" si="14"/>
        <v>1.03</v>
      </c>
      <c r="EI6" s="22">
        <f t="shared" si="14"/>
        <v>0.75</v>
      </c>
      <c r="EJ6" s="22">
        <f t="shared" si="14"/>
        <v>0.63</v>
      </c>
      <c r="EK6" s="22">
        <f t="shared" si="14"/>
        <v>0.63</v>
      </c>
      <c r="EL6" s="22">
        <f t="shared" si="14"/>
        <v>0.6</v>
      </c>
      <c r="EM6" s="22">
        <f t="shared" si="14"/>
        <v>0.56000000000000005</v>
      </c>
      <c r="EN6" s="21" t="str">
        <f>IF(EN7="","",IF(EN7="-","【-】","【"&amp;SUBSTITUTE(TEXT(EN7,"#,##0.00"),"-","△")&amp;"】"))</f>
        <v>【0.66】</v>
      </c>
    </row>
    <row r="7" spans="1:144" s="23" customFormat="1" x14ac:dyDescent="0.2">
      <c r="A7" s="15"/>
      <c r="B7" s="24">
        <v>2021</v>
      </c>
      <c r="C7" s="24">
        <v>238325</v>
      </c>
      <c r="D7" s="24">
        <v>46</v>
      </c>
      <c r="E7" s="24">
        <v>1</v>
      </c>
      <c r="F7" s="24">
        <v>0</v>
      </c>
      <c r="G7" s="24">
        <v>1</v>
      </c>
      <c r="H7" s="24" t="s">
        <v>93</v>
      </c>
      <c r="I7" s="24" t="s">
        <v>94</v>
      </c>
      <c r="J7" s="24" t="s">
        <v>95</v>
      </c>
      <c r="K7" s="24" t="s">
        <v>96</v>
      </c>
      <c r="L7" s="24" t="s">
        <v>97</v>
      </c>
      <c r="M7" s="24" t="s">
        <v>98</v>
      </c>
      <c r="N7" s="25" t="s">
        <v>99</v>
      </c>
      <c r="O7" s="25">
        <v>87.99</v>
      </c>
      <c r="P7" s="25">
        <v>100</v>
      </c>
      <c r="Q7" s="25">
        <v>3498</v>
      </c>
      <c r="R7" s="25" t="s">
        <v>99</v>
      </c>
      <c r="S7" s="25" t="s">
        <v>99</v>
      </c>
      <c r="T7" s="25" t="s">
        <v>99</v>
      </c>
      <c r="U7" s="25">
        <v>85711</v>
      </c>
      <c r="V7" s="25">
        <v>108.79</v>
      </c>
      <c r="W7" s="25">
        <v>787.86</v>
      </c>
      <c r="X7" s="25">
        <v>115.29</v>
      </c>
      <c r="Y7" s="25">
        <v>114.25</v>
      </c>
      <c r="Z7" s="25">
        <v>110.88</v>
      </c>
      <c r="AA7" s="25">
        <v>100.02</v>
      </c>
      <c r="AB7" s="25">
        <v>113.66</v>
      </c>
      <c r="AC7" s="25">
        <v>112.15</v>
      </c>
      <c r="AD7" s="25">
        <v>111.44</v>
      </c>
      <c r="AE7" s="25">
        <v>111.17</v>
      </c>
      <c r="AF7" s="25">
        <v>110.91</v>
      </c>
      <c r="AG7" s="25">
        <v>111.49</v>
      </c>
      <c r="AH7" s="25">
        <v>111.39</v>
      </c>
      <c r="AI7" s="25">
        <v>0</v>
      </c>
      <c r="AJ7" s="25">
        <v>0</v>
      </c>
      <c r="AK7" s="25">
        <v>0</v>
      </c>
      <c r="AL7" s="25">
        <v>0</v>
      </c>
      <c r="AM7" s="25">
        <v>0</v>
      </c>
      <c r="AN7" s="25">
        <v>1</v>
      </c>
      <c r="AO7" s="25">
        <v>1.03</v>
      </c>
      <c r="AP7" s="25">
        <v>0.78</v>
      </c>
      <c r="AQ7" s="25">
        <v>0.92</v>
      </c>
      <c r="AR7" s="25">
        <v>0.87</v>
      </c>
      <c r="AS7" s="25">
        <v>1.3</v>
      </c>
      <c r="AT7" s="25">
        <v>304.86</v>
      </c>
      <c r="AU7" s="25">
        <v>293.08999999999997</v>
      </c>
      <c r="AV7" s="25">
        <v>281.97000000000003</v>
      </c>
      <c r="AW7" s="25">
        <v>239.1</v>
      </c>
      <c r="AX7" s="25">
        <v>336.53</v>
      </c>
      <c r="AY7" s="25">
        <v>355.5</v>
      </c>
      <c r="AZ7" s="25">
        <v>349.83</v>
      </c>
      <c r="BA7" s="25">
        <v>360.86</v>
      </c>
      <c r="BB7" s="25">
        <v>350.79</v>
      </c>
      <c r="BC7" s="25">
        <v>354.57</v>
      </c>
      <c r="BD7" s="25">
        <v>261.51</v>
      </c>
      <c r="BE7" s="25">
        <v>85.5</v>
      </c>
      <c r="BF7" s="25">
        <v>74.069999999999993</v>
      </c>
      <c r="BG7" s="25">
        <v>63.45</v>
      </c>
      <c r="BH7" s="25">
        <v>66.819999999999993</v>
      </c>
      <c r="BI7" s="25">
        <v>55.1</v>
      </c>
      <c r="BJ7" s="25">
        <v>312.58</v>
      </c>
      <c r="BK7" s="25">
        <v>314.87</v>
      </c>
      <c r="BL7" s="25">
        <v>309.27999999999997</v>
      </c>
      <c r="BM7" s="25">
        <v>322.92</v>
      </c>
      <c r="BN7" s="25">
        <v>303.45999999999998</v>
      </c>
      <c r="BO7" s="25">
        <v>265.16000000000003</v>
      </c>
      <c r="BP7" s="25">
        <v>115.38</v>
      </c>
      <c r="BQ7" s="25">
        <v>113.94</v>
      </c>
      <c r="BR7" s="25">
        <v>109.53</v>
      </c>
      <c r="BS7" s="25">
        <v>95.26</v>
      </c>
      <c r="BT7" s="25">
        <v>111.91</v>
      </c>
      <c r="BU7" s="25">
        <v>104.57</v>
      </c>
      <c r="BV7" s="25">
        <v>103.54</v>
      </c>
      <c r="BW7" s="25">
        <v>103.32</v>
      </c>
      <c r="BX7" s="25">
        <v>100.85</v>
      </c>
      <c r="BY7" s="25">
        <v>103.79</v>
      </c>
      <c r="BZ7" s="25">
        <v>102.35</v>
      </c>
      <c r="CA7" s="25">
        <v>181.26</v>
      </c>
      <c r="CB7" s="25">
        <v>183.27</v>
      </c>
      <c r="CC7" s="25">
        <v>189.99</v>
      </c>
      <c r="CD7" s="25">
        <v>187.22</v>
      </c>
      <c r="CE7" s="25">
        <v>185.73</v>
      </c>
      <c r="CF7" s="25">
        <v>165.47</v>
      </c>
      <c r="CG7" s="25">
        <v>167.46</v>
      </c>
      <c r="CH7" s="25">
        <v>168.56</v>
      </c>
      <c r="CI7" s="25">
        <v>167.1</v>
      </c>
      <c r="CJ7" s="25">
        <v>167.86</v>
      </c>
      <c r="CK7" s="25">
        <v>167.74</v>
      </c>
      <c r="CL7" s="25">
        <v>50.55</v>
      </c>
      <c r="CM7" s="25">
        <v>49.17</v>
      </c>
      <c r="CN7" s="25">
        <v>48.13</v>
      </c>
      <c r="CO7" s="25">
        <v>48.83</v>
      </c>
      <c r="CP7" s="25">
        <v>48.36</v>
      </c>
      <c r="CQ7" s="25">
        <v>59.74</v>
      </c>
      <c r="CR7" s="25">
        <v>59.46</v>
      </c>
      <c r="CS7" s="25">
        <v>59.51</v>
      </c>
      <c r="CT7" s="25">
        <v>59.91</v>
      </c>
      <c r="CU7" s="25">
        <v>59.4</v>
      </c>
      <c r="CV7" s="25">
        <v>60.29</v>
      </c>
      <c r="CW7" s="25">
        <v>91.95</v>
      </c>
      <c r="CX7" s="25">
        <v>92.7</v>
      </c>
      <c r="CY7" s="25">
        <v>92.71</v>
      </c>
      <c r="CZ7" s="25">
        <v>92.36</v>
      </c>
      <c r="DA7" s="25">
        <v>92.2</v>
      </c>
      <c r="DB7" s="25">
        <v>87.28</v>
      </c>
      <c r="DC7" s="25">
        <v>87.41</v>
      </c>
      <c r="DD7" s="25">
        <v>87.08</v>
      </c>
      <c r="DE7" s="25">
        <v>87.26</v>
      </c>
      <c r="DF7" s="25">
        <v>87.57</v>
      </c>
      <c r="DG7" s="25">
        <v>90.12</v>
      </c>
      <c r="DH7" s="25">
        <v>49.03</v>
      </c>
      <c r="DI7" s="25">
        <v>50.14</v>
      </c>
      <c r="DJ7" s="25">
        <v>51.09</v>
      </c>
      <c r="DK7" s="25">
        <v>51.86</v>
      </c>
      <c r="DL7" s="25">
        <v>53.01</v>
      </c>
      <c r="DM7" s="25">
        <v>46.94</v>
      </c>
      <c r="DN7" s="25">
        <v>47.62</v>
      </c>
      <c r="DO7" s="25">
        <v>48.55</v>
      </c>
      <c r="DP7" s="25">
        <v>49.2</v>
      </c>
      <c r="DQ7" s="25">
        <v>50.01</v>
      </c>
      <c r="DR7" s="25">
        <v>50.88</v>
      </c>
      <c r="DS7" s="25">
        <v>19.73</v>
      </c>
      <c r="DT7" s="25">
        <v>20.82</v>
      </c>
      <c r="DU7" s="25">
        <v>21.96</v>
      </c>
      <c r="DV7" s="25">
        <v>21.22</v>
      </c>
      <c r="DW7" s="25">
        <v>22.79</v>
      </c>
      <c r="DX7" s="25">
        <v>14.48</v>
      </c>
      <c r="DY7" s="25">
        <v>16.27</v>
      </c>
      <c r="DZ7" s="25">
        <v>17.11</v>
      </c>
      <c r="EA7" s="25">
        <v>18.329999999999998</v>
      </c>
      <c r="EB7" s="25">
        <v>20.27</v>
      </c>
      <c r="EC7" s="25">
        <v>22.3</v>
      </c>
      <c r="ED7" s="25">
        <v>1.18</v>
      </c>
      <c r="EE7" s="25">
        <v>1.22</v>
      </c>
      <c r="EF7" s="25">
        <v>1.26</v>
      </c>
      <c r="EG7" s="25">
        <v>1.17</v>
      </c>
      <c r="EH7" s="25">
        <v>1.03</v>
      </c>
      <c r="EI7" s="25">
        <v>0.75</v>
      </c>
      <c r="EJ7" s="25">
        <v>0.63</v>
      </c>
      <c r="EK7" s="25">
        <v>0.63</v>
      </c>
      <c r="EL7" s="25">
        <v>0.6</v>
      </c>
      <c r="EM7" s="25">
        <v>0.56000000000000005</v>
      </c>
      <c r="EN7" s="25">
        <v>0.66</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2">
      <c r="B11">
        <v>4</v>
      </c>
      <c r="C11">
        <v>3</v>
      </c>
      <c r="D11">
        <v>2</v>
      </c>
      <c r="E11">
        <v>1</v>
      </c>
      <c r="F11">
        <v>0</v>
      </c>
      <c r="G11" t="s">
        <v>105</v>
      </c>
    </row>
    <row r="12" spans="1:144" x14ac:dyDescent="0.2">
      <c r="B12">
        <v>1</v>
      </c>
      <c r="C12">
        <v>1</v>
      </c>
      <c r="D12">
        <v>1</v>
      </c>
      <c r="E12">
        <v>2</v>
      </c>
      <c r="F12">
        <v>3</v>
      </c>
      <c r="G12" t="s">
        <v>106</v>
      </c>
    </row>
    <row r="13" spans="1:144" x14ac:dyDescent="0.2">
      <c r="B13" t="s">
        <v>107</v>
      </c>
      <c r="C13" t="s">
        <v>107</v>
      </c>
      <c r="D13" t="s">
        <v>108</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cp:lastPrinted>2023-01-12T04:57:53Z</cp:lastPrinted>
  <dcterms:created xsi:type="dcterms:W3CDTF">2022-12-01T01:00:27Z</dcterms:created>
  <dcterms:modified xsi:type="dcterms:W3CDTF">2023-01-27T05:40:50Z</dcterms:modified>
  <cp:category/>
</cp:coreProperties>
</file>