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2165\AppData\Local\Temp\7zO8060B414\"/>
    </mc:Choice>
  </mc:AlternateContent>
  <xr:revisionPtr revIDLastSave="0" documentId="13_ncr:1_{3A4B38AD-D94F-4483-A471-9B3DA562259A}" xr6:coauthVersionLast="47" xr6:coauthVersionMax="47" xr10:uidLastSave="{00000000-0000-0000-0000-000000000000}"/>
  <workbookProtection workbookAlgorithmName="SHA-512" workbookHashValue="zVs2gp1IJ9B9g7VcXl38ozxPVTdwWEQs2NlqJHHDn/QmLrJxQkhHVhqIuZUvQ8cOJNjkRBlCgThPfNDlOdFg8w==" workbookSaltValue="2Ixn/PIU8IasoNTMxPS9nA==" workbookSpinCount="100000" lockStructure="1"/>
  <bookViews>
    <workbookView xWindow="-108" yWindow="-108" windowWidth="23256" windowHeight="12576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MA32" i="4" s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LH53" i="4" s="1"/>
  <c r="BX7" i="5"/>
  <c r="KO53" i="4" s="1"/>
  <c r="BW7" i="5"/>
  <c r="BV7" i="5"/>
  <c r="BU7" i="5"/>
  <c r="BT7" i="5"/>
  <c r="BS7" i="5"/>
  <c r="BR7" i="5"/>
  <c r="BQ7" i="5"/>
  <c r="BO7" i="5"/>
  <c r="HJ53" i="4" s="1"/>
  <c r="BN7" i="5"/>
  <c r="BM7" i="5"/>
  <c r="BL7" i="5"/>
  <c r="BK7" i="5"/>
  <c r="BJ7" i="5"/>
  <c r="BI7" i="5"/>
  <c r="BH7" i="5"/>
  <c r="FX52" i="4" s="1"/>
  <c r="BG7" i="5"/>
  <c r="FE52" i="4" s="1"/>
  <c r="BF7" i="5"/>
  <c r="BD7" i="5"/>
  <c r="BC7" i="5"/>
  <c r="BB7" i="5"/>
  <c r="BA7" i="5"/>
  <c r="AZ7" i="5"/>
  <c r="AY7" i="5"/>
  <c r="CS52" i="4" s="1"/>
  <c r="AX7" i="5"/>
  <c r="AW7" i="5"/>
  <c r="AV7" i="5"/>
  <c r="AU7" i="5"/>
  <c r="AS7" i="5"/>
  <c r="AR7" i="5"/>
  <c r="AQ7" i="5"/>
  <c r="AP7" i="5"/>
  <c r="FE32" i="4" s="1"/>
  <c r="AO7" i="5"/>
  <c r="EL32" i="4" s="1"/>
  <c r="AN7" i="5"/>
  <c r="AM7" i="5"/>
  <c r="AL7" i="5"/>
  <c r="AK7" i="5"/>
  <c r="AJ7" i="5"/>
  <c r="AH7" i="5"/>
  <c r="AG7" i="5"/>
  <c r="BZ32" i="4" s="1"/>
  <c r="AF7" i="5"/>
  <c r="BG32" i="4" s="1"/>
  <c r="AE7" i="5"/>
  <c r="AD7" i="5"/>
  <c r="AC7" i="5"/>
  <c r="AB7" i="5"/>
  <c r="AA7" i="5"/>
  <c r="Z7" i="5"/>
  <c r="Y7" i="5"/>
  <c r="X7" i="5"/>
  <c r="LJ10" i="4" s="1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JV53" i="4"/>
  <c r="JC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EL52" i="4"/>
  <c r="BZ52" i="4"/>
  <c r="BG52" i="4"/>
  <c r="AN52" i="4"/>
  <c r="U52" i="4"/>
  <c r="LH32" i="4"/>
  <c r="KO32" i="4"/>
  <c r="JV32" i="4"/>
  <c r="JC32" i="4"/>
  <c r="HJ32" i="4"/>
  <c r="GQ32" i="4"/>
  <c r="FX32" i="4"/>
  <c r="CS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MA51" i="4"/>
  <c r="BZ76" i="4"/>
  <c r="C11" i="5"/>
  <c r="D11" i="5"/>
  <c r="E11" i="5"/>
  <c r="B11" i="5"/>
  <c r="BK76" i="4" l="1"/>
  <c r="LH51" i="4"/>
  <c r="BZ51" i="4"/>
  <c r="LT76" i="4"/>
  <c r="GQ51" i="4"/>
  <c r="LH30" i="4"/>
  <c r="BZ30" i="4"/>
  <c r="IE76" i="4"/>
  <c r="GQ30" i="4"/>
  <c r="BG30" i="4"/>
  <c r="LE76" i="4"/>
  <c r="KO30" i="4"/>
  <c r="AV76" i="4"/>
  <c r="KO51" i="4"/>
  <c r="BG51" i="4"/>
  <c r="FX30" i="4"/>
  <c r="FX51" i="4"/>
  <c r="HP76" i="4"/>
  <c r="HA76" i="4"/>
  <c r="AN51" i="4"/>
  <c r="FE30" i="4"/>
  <c r="AG76" i="4"/>
  <c r="JV51" i="4"/>
  <c r="AN30" i="4"/>
  <c r="FE51" i="4"/>
  <c r="JV30" i="4"/>
  <c r="KP76" i="4"/>
  <c r="KA76" i="4"/>
  <c r="EL51" i="4"/>
  <c r="JC30" i="4"/>
  <c r="U30" i="4"/>
  <c r="GL76" i="4"/>
  <c r="U51" i="4"/>
  <c r="EL30" i="4"/>
  <c r="JC51" i="4"/>
  <c r="R76" i="4"/>
</calcChain>
</file>

<file path=xl/sharedStrings.xml><?xml version="1.0" encoding="utf-8"?>
<sst xmlns="http://schemas.openxmlformats.org/spreadsheetml/2006/main" count="278" uniqueCount="137">
  <si>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</si>
  <si>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</si>
  <si>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</si>
  <si>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</si>
  <si>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</si>
  <si>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</si>
  <si>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</si>
  <si>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</si>
  <si>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</si>
  <si>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</si>
  <si>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</si>
  <si>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</si>
  <si>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</si>
  <si>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</si>
  <si>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</si>
  <si>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</si>
  <si>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</si>
  <si>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</si>
  <si>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</si>
  <si>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</si>
  <si>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</si>
  <si>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</si>
  <si>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</si>
  <si>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</si>
  <si>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</si>
  <si>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</si>
  <si>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</si>
  <si>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</si>
  <si>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</si>
  <si>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</si>
  <si>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</si>
  <si>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</si>
  <si>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</si>
  <si>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</si>
  <si>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</si>
  <si>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</si>
  <si>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</si>
  <si>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</si>
  <si>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</si>
  <si>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</si>
  <si>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</si>
  <si>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</si>
  <si>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</si>
  <si>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</si>
  <si>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</si>
  <si>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</si>
  <si>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</si>
  <si>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</si>
  <si>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</si>
  <si>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</si>
  <si>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</si>
  <si>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</si>
  <si>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</si>
  <si>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</si>
  <si>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</si>
  <si>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</si>
  <si>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</si>
  <si>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</si>
  <si>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</si>
  <si>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</si>
  <si>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</si>
  <si>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</si>
  <si>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</si>
  <si>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</si>
  <si>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</si>
  <si>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</si>
  <si>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</si>
  <si>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</si>
  <si>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</si>
  <si>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</si>
  <si>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</si>
  <si>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</si>
  <si>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</si>
  <si>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</si>
  <si>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</si>
  <si>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</si>
  <si>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</si>
  <si>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</si>
  <si>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</si>
  <si>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</si>
  <si>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</si>
  <si>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</si>
  <si>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</si>
  <si>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</si>
  <si>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</si>
  <si>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</si>
  <si>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</si>
  <si>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</si>
  <si>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</si>
  <si>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</si>
  <si>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</si>
  <si>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</si>
  <si>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</si>
  <si>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</si>
  <si>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</si>
  <si>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</si>
  <si>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</si>
  <si>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</si>
  <si>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</si>
  <si>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</si>
  <si>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</si>
  <si>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</si>
  <si>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</si>
  <si>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</si>
  <si>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</si>
  <si>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</si>
  <si>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当該値(N-1)</t>
    <phoneticPr fontId="5"/>
  </si>
  <si>
    <t>当該値(N-3)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</si>
  <si>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</si>
  <si>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</si>
  <si>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</si>
  <si>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</si>
  <si>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</si>
  <si>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</si>
  <si>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</si>
  <si>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愛知県　安城市</t>
  </si>
  <si>
    <t>安城駅東駐車場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</si>
  <si>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</si>
  <si>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</si>
  <si>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</si>
  <si>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</si>
  <si>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</si>
  <si>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</si>
  <si>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</si>
  <si>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</si>
  <si>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</si>
  <si>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</si>
  <si>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</si>
  <si>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</si>
  <si>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</si>
  <si>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</si>
  <si>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</si>
  <si>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</si>
  <si>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⑩企業債残高対料金収入比率について、H26に改修工事を行った際に企業債を発行し、償還計画に基づき計画的な地方債償還を行い、R06に償還を完了する予定で、以降は良好な経営が期待できる。また、地方公営企業法を適用していないため、⑥有形固定資産減価償却率、⑨累積欠損金比率について「該当なし」となっている。なお、細かな施設の更新や修繕は今後必要に応じて行っていく。</t>
    <rPh sb="76" eb="78">
      <t>イコウ</t>
    </rPh>
    <rPh sb="79" eb="81">
      <t>リョウコウ</t>
    </rPh>
    <rPh sb="82" eb="84">
      <t>ケイエイ</t>
    </rPh>
    <rPh sb="85" eb="87">
      <t>キタイ</t>
    </rPh>
    <rPh sb="123" eb="124">
      <t>リツ</t>
    </rPh>
    <phoneticPr fontId="15"/>
  </si>
  <si>
    <t>⑪稼働率について平均値と比べ低くなっているが、これは時間貸・定期貸併用駐車場であり、かつ定期利用が多いため、１台あたりの駐車時間が長く１日の平均台数が少ない状況となっていることによる。しかし、市主要駅や商業施設が周辺にあり、利用者の傾向として通勤等によるパーク＆ライドが目的であるため、駐車場としてのニーズはあると考えられる。　</t>
    <rPh sb="101" eb="103">
      <t>ショウギョウ</t>
    </rPh>
    <rPh sb="103" eb="105">
      <t>シセツ</t>
    </rPh>
    <phoneticPr fontId="5"/>
  </si>
  <si>
    <t>収益、稼動率ともに平均値より低くなっており、企業債償還金もあるため経営状況は赤字となっている。今後の経営改善化のために、当駐車場については、時間貸利用を増やす方策を検討する必要がある。
経営戦略についてはR02年度に策定済み、R06年度の指定管理者更新の際に見直し予定である。</t>
    <rPh sb="60" eb="61">
      <t>トウ</t>
    </rPh>
    <rPh sb="116" eb="118">
      <t>ネンド</t>
    </rPh>
    <rPh sb="119" eb="124">
      <t>シテイカンリシャ</t>
    </rPh>
    <rPh sb="124" eb="126">
      <t>コウシン</t>
    </rPh>
    <rPh sb="127" eb="128">
      <t>サイ</t>
    </rPh>
    <rPh sb="129" eb="131">
      <t>ミナオ</t>
    </rPh>
    <rPh sb="132" eb="134">
      <t>ヨテイ</t>
    </rPh>
    <phoneticPr fontId="5"/>
  </si>
  <si>
    <t>時間貸・定期貸併用駐車場であり、定期利用が多く時間貸利用が少ないため、経常的に平均値を下回っていると考えられる。R02以降はコロナ禍により、また、R03は精算機器の更新を行い総費用が多かったため、①収益的収支比率、④売上高GOP比率及び⑤EBITDAが例年と比べ大きく下回った。</t>
    <rPh sb="35" eb="38">
      <t>ケイジョウテキ</t>
    </rPh>
    <rPh sb="59" eb="61">
      <t>イコウ</t>
    </rPh>
    <rPh sb="65" eb="66">
      <t>カ</t>
    </rPh>
    <rPh sb="101" eb="102">
      <t>テキ</t>
    </rPh>
    <rPh sb="102" eb="106">
      <t>シュウシヒリツ</t>
    </rPh>
    <rPh sb="108" eb="110">
      <t>ウリアゲ</t>
    </rPh>
    <rPh sb="110" eb="111">
      <t>タカ</t>
    </rPh>
    <rPh sb="114" eb="116">
      <t>ヒリツ</t>
    </rPh>
    <rPh sb="116" eb="117">
      <t>オヨ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</si>
</sst>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95.1</c:v>
                </c:pt>
                <c:pt idx="1">
                  <c:v>109.9</c:v>
                </c:pt>
                <c:pt idx="2">
                  <c:v>96</c:v>
                </c:pt>
                <c:pt idx="3">
                  <c:v>77</c:v>
                </c:pt>
                <c:pt idx="4">
                  <c:v>32.1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05-430B-9333-D5D09C1FE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471.5</c:v>
                </c:pt>
                <c:pt idx="1">
                  <c:v>384.2</c:v>
                </c:pt>
                <c:pt idx="2">
                  <c:v>754.2</c:v>
                </c:pt>
                <c:pt idx="3">
                  <c:v>383.4</c:v>
                </c:pt>
                <c:pt idx="4">
                  <c:v>338.4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05-430B-9333-D5D09C1FE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382.2</c:v>
                </c:pt>
                <c:pt idx="1">
                  <c:v>285.89999999999998</c:v>
                </c:pt>
                <c:pt idx="2">
                  <c:v>259</c:v>
                </c:pt>
                <c:pt idx="3">
                  <c:v>251</c:v>
                </c:pt>
                <c:pt idx="4">
                  <c:v>181.1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05-40DF-81E4-9EBB6D1B4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58.4</c:v>
                </c:pt>
                <c:pt idx="1">
                  <c:v>83.1</c:v>
                </c:pt>
                <c:pt idx="2">
                  <c:v>54.4</c:v>
                </c:pt>
                <c:pt idx="3">
                  <c:v>70.3</c:v>
                </c:pt>
                <c:pt idx="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05-40DF-81E4-9EBB6D1B4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139-4C29-B930-2E0BEBBC6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39-4C29-B930-2E0BEBBC6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5DF-4F01-8261-5D2AB131A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DF-4F01-8261-5D2AB131A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00-41EE-826D-025652986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6</c:v>
                </c:pt>
                <c:pt idx="1">
                  <c:v>3.8</c:v>
                </c:pt>
                <c:pt idx="2">
                  <c:v>2</c:v>
                </c:pt>
                <c:pt idx="3">
                  <c:v>10.199999999999999</c:v>
                </c:pt>
                <c:pt idx="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00-41EE-826D-025652986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80-4440-B29B-85C2EB4C2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21</c:v>
                </c:pt>
                <c:pt idx="1">
                  <c:v>17</c:v>
                </c:pt>
                <c:pt idx="2">
                  <c:v>15</c:v>
                </c:pt>
                <c:pt idx="3">
                  <c:v>407</c:v>
                </c:pt>
                <c:pt idx="4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80-4440-B29B-85C2EB4C2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81.599999999999994</c:v>
                </c:pt>
                <c:pt idx="1">
                  <c:v>85.5</c:v>
                </c:pt>
                <c:pt idx="2">
                  <c:v>84.2</c:v>
                </c:pt>
                <c:pt idx="3">
                  <c:v>69.7</c:v>
                </c:pt>
                <c:pt idx="4">
                  <c:v>78.900000000000006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F-448B-9E76-68CFACBE4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274.8</c:v>
                </c:pt>
                <c:pt idx="1">
                  <c:v>279.89999999999998</c:v>
                </c:pt>
                <c:pt idx="2">
                  <c:v>295.5</c:v>
                </c:pt>
                <c:pt idx="3">
                  <c:v>224.4</c:v>
                </c:pt>
                <c:pt idx="4">
                  <c:v>251.9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8F-448B-9E76-68CFACBE4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50</c:v>
                </c:pt>
                <c:pt idx="1">
                  <c:v>57.1</c:v>
                </c:pt>
                <c:pt idx="2">
                  <c:v>48</c:v>
                </c:pt>
                <c:pt idx="3">
                  <c:v>33.200000000000003</c:v>
                </c:pt>
                <c:pt idx="4">
                  <c:v>-151.19999999999999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5-4A4A-9209-BD8618987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38.299999999999997</c:v>
                </c:pt>
                <c:pt idx="1">
                  <c:v>30.4</c:v>
                </c:pt>
                <c:pt idx="2">
                  <c:v>33.6</c:v>
                </c:pt>
                <c:pt idx="3">
                  <c:v>-122.5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15-4A4A-9209-BD8618987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4080</c:v>
                </c:pt>
                <c:pt idx="1">
                  <c:v>5344</c:v>
                </c:pt>
                <c:pt idx="2">
                  <c:v>4142</c:v>
                </c:pt>
                <c:pt idx="3">
                  <c:v>2373</c:v>
                </c:pt>
                <c:pt idx="4">
                  <c:v>-11219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0F-47CB-AEF4-42EFFABA9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7814</c:v>
                </c:pt>
                <c:pt idx="1">
                  <c:v>8183</c:v>
                </c:pt>
                <c:pt idx="2">
                  <c:v>7940</c:v>
                </c:pt>
                <c:pt idx="3">
                  <c:v>2576</c:v>
                </c:pt>
                <c:pt idx="4">
                  <c:v>4153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0F-47CB-AEF4-42EFFABA9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2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2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67" t="str">
        <f>データ!H6&amp;"　"&amp;データ!I6</f>
        <v>愛知県安城市　安城駅東駐車場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2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Ａ３Ｂ１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駅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1933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2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2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123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広場式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43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76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140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代行制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136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データ!Y7</f>
        <v>95.1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データ!Z7</f>
        <v>109.9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データ!AA7</f>
        <v>96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77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32.1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データ!AJ7</f>
        <v>0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データ!AK7</f>
        <v>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データ!AL7</f>
        <v>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データ!DK7</f>
        <v>81.599999999999994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データ!DL7</f>
        <v>85.5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データ!DM7</f>
        <v>84.2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69.7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78.900000000000006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データ!AD7</f>
        <v>471.5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データ!AE7</f>
        <v>384.2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データ!AF7</f>
        <v>754.2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383.4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338.4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データ!AO7</f>
        <v>6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データ!AP7</f>
        <v>3.8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データ!AQ7</f>
        <v>2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10.199999999999999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5.0999999999999996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データ!DP7</f>
        <v>274.8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データ!DQ7</f>
        <v>279.89999999999998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データ!DR7</f>
        <v>295.5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224.4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251.9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133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134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データ!BF7</f>
        <v>50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データ!BG7</f>
        <v>57.1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データ!BH7</f>
        <v>48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33.200000000000003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-151.19999999999999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データ!BQ7</f>
        <v>4080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5344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4142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2373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-11219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データ!AZ7</f>
        <v>21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17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15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407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166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データ!BK7</f>
        <v>38.299999999999997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データ!BL7</f>
        <v>30.4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データ!BM7</f>
        <v>33.6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-122.5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8.5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データ!BV7</f>
        <v>7814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8183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7940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2576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4153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135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122282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40410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データ!CZ7</f>
        <v>382.2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データ!DA7</f>
        <v>285.89999999999998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データ!DB7</f>
        <v>259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251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181.1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データ!DE7</f>
        <v>58.4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データ!DF7</f>
        <v>83.1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データ!DG7</f>
        <v>54.4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70.3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70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SIE85lUXRiT7NdePu5/uoqi/lju99kOBEe5sAbxJQM30tlE04z7gmedQit4+WW7zFzWHsFeXZosXd4x2dAKj9w==" saltValue="cl0+sgCBzmM/SBndJ860TA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99</v>
      </c>
      <c r="AK5" s="47" t="s">
        <v>89</v>
      </c>
      <c r="AL5" s="47" t="s">
        <v>90</v>
      </c>
      <c r="AM5" s="47" t="s">
        <v>100</v>
      </c>
      <c r="AN5" s="47" t="s">
        <v>101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88</v>
      </c>
      <c r="AV5" s="47" t="s">
        <v>102</v>
      </c>
      <c r="AW5" s="47" t="s">
        <v>103</v>
      </c>
      <c r="AX5" s="47" t="s">
        <v>91</v>
      </c>
      <c r="AY5" s="47" t="s">
        <v>104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105</v>
      </c>
      <c r="BG5" s="47" t="s">
        <v>89</v>
      </c>
      <c r="BH5" s="47" t="s">
        <v>103</v>
      </c>
      <c r="BI5" s="47" t="s">
        <v>106</v>
      </c>
      <c r="BJ5" s="47" t="s">
        <v>92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99</v>
      </c>
      <c r="BR5" s="47" t="s">
        <v>89</v>
      </c>
      <c r="BS5" s="47" t="s">
        <v>103</v>
      </c>
      <c r="BT5" s="47" t="s">
        <v>100</v>
      </c>
      <c r="BU5" s="47" t="s">
        <v>101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99</v>
      </c>
      <c r="CC5" s="47" t="s">
        <v>107</v>
      </c>
      <c r="CD5" s="47" t="s">
        <v>108</v>
      </c>
      <c r="CE5" s="47" t="s">
        <v>106</v>
      </c>
      <c r="CF5" s="47" t="s">
        <v>92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88</v>
      </c>
      <c r="CP5" s="47" t="s">
        <v>89</v>
      </c>
      <c r="CQ5" s="47" t="s">
        <v>103</v>
      </c>
      <c r="CR5" s="47" t="s">
        <v>91</v>
      </c>
      <c r="CS5" s="47" t="s">
        <v>104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88</v>
      </c>
      <c r="DA5" s="47" t="s">
        <v>89</v>
      </c>
      <c r="DB5" s="47" t="s">
        <v>90</v>
      </c>
      <c r="DC5" s="47" t="s">
        <v>106</v>
      </c>
      <c r="DD5" s="47" t="s">
        <v>101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99</v>
      </c>
      <c r="DL5" s="47" t="s">
        <v>102</v>
      </c>
      <c r="DM5" s="47" t="s">
        <v>103</v>
      </c>
      <c r="DN5" s="47" t="s">
        <v>91</v>
      </c>
      <c r="DO5" s="47" t="s">
        <v>92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2">
      <c r="A6" s="37" t="s">
        <v>109</v>
      </c>
      <c r="B6" s="48">
        <f>B8</f>
        <v>2021</v>
      </c>
      <c r="C6" s="48">
        <f t="shared" ref="C6:X6" si="1">C8</f>
        <v>232122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3</v>
      </c>
      <c r="H6" s="48" t="str">
        <f>SUBSTITUTE(H8,"　","")</f>
        <v>愛知県安城市</v>
      </c>
      <c r="I6" s="48" t="str">
        <f t="shared" si="1"/>
        <v>安城駅東駐車場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届出駐車場</v>
      </c>
      <c r="Q6" s="50" t="str">
        <f t="shared" si="1"/>
        <v>広場式</v>
      </c>
      <c r="R6" s="51">
        <f t="shared" si="1"/>
        <v>43</v>
      </c>
      <c r="S6" s="50" t="str">
        <f t="shared" si="1"/>
        <v>駅</v>
      </c>
      <c r="T6" s="50" t="str">
        <f t="shared" si="1"/>
        <v>無</v>
      </c>
      <c r="U6" s="51">
        <f t="shared" si="1"/>
        <v>1933</v>
      </c>
      <c r="V6" s="51">
        <f t="shared" si="1"/>
        <v>76</v>
      </c>
      <c r="W6" s="51">
        <f t="shared" si="1"/>
        <v>140</v>
      </c>
      <c r="X6" s="50" t="str">
        <f t="shared" si="1"/>
        <v>代行制</v>
      </c>
      <c r="Y6" s="52">
        <f>IF(Y8="-",NA(),Y8)</f>
        <v>95.1</v>
      </c>
      <c r="Z6" s="52">
        <f t="shared" ref="Z6:AH6" si="2">IF(Z8="-",NA(),Z8)</f>
        <v>109.9</v>
      </c>
      <c r="AA6" s="52">
        <f t="shared" si="2"/>
        <v>96</v>
      </c>
      <c r="AB6" s="52">
        <f t="shared" si="2"/>
        <v>77</v>
      </c>
      <c r="AC6" s="52">
        <f t="shared" si="2"/>
        <v>32.1</v>
      </c>
      <c r="AD6" s="52">
        <f t="shared" si="2"/>
        <v>471.5</v>
      </c>
      <c r="AE6" s="52">
        <f t="shared" si="2"/>
        <v>384.2</v>
      </c>
      <c r="AF6" s="52">
        <f t="shared" si="2"/>
        <v>754.2</v>
      </c>
      <c r="AG6" s="52">
        <f t="shared" si="2"/>
        <v>383.4</v>
      </c>
      <c r="AH6" s="52">
        <f t="shared" si="2"/>
        <v>338.4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6</v>
      </c>
      <c r="AP6" s="52">
        <f t="shared" si="3"/>
        <v>3.8</v>
      </c>
      <c r="AQ6" s="52">
        <f t="shared" si="3"/>
        <v>2</v>
      </c>
      <c r="AR6" s="52">
        <f t="shared" si="3"/>
        <v>10.199999999999999</v>
      </c>
      <c r="AS6" s="52">
        <f t="shared" si="3"/>
        <v>5.0999999999999996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21</v>
      </c>
      <c r="BA6" s="53">
        <f t="shared" si="4"/>
        <v>17</v>
      </c>
      <c r="BB6" s="53">
        <f t="shared" si="4"/>
        <v>15</v>
      </c>
      <c r="BC6" s="53">
        <f t="shared" si="4"/>
        <v>407</v>
      </c>
      <c r="BD6" s="53">
        <f t="shared" si="4"/>
        <v>166</v>
      </c>
      <c r="BE6" s="51" t="str">
        <f>IF(BE8="-","",IF(BE8="-","【-】","【"&amp;SUBSTITUTE(TEXT(BE8,"#,##0"),"-","△")&amp;"】"))</f>
        <v>【3,111】</v>
      </c>
      <c r="BF6" s="52">
        <f>IF(BF8="-",NA(),BF8)</f>
        <v>50</v>
      </c>
      <c r="BG6" s="52">
        <f t="shared" ref="BG6:BO6" si="5">IF(BG8="-",NA(),BG8)</f>
        <v>57.1</v>
      </c>
      <c r="BH6" s="52">
        <f t="shared" si="5"/>
        <v>48</v>
      </c>
      <c r="BI6" s="52">
        <f t="shared" si="5"/>
        <v>33.200000000000003</v>
      </c>
      <c r="BJ6" s="52">
        <f t="shared" si="5"/>
        <v>-151.19999999999999</v>
      </c>
      <c r="BK6" s="52">
        <f t="shared" si="5"/>
        <v>38.299999999999997</v>
      </c>
      <c r="BL6" s="52">
        <f t="shared" si="5"/>
        <v>30.4</v>
      </c>
      <c r="BM6" s="52">
        <f t="shared" si="5"/>
        <v>33.6</v>
      </c>
      <c r="BN6" s="52">
        <f t="shared" si="5"/>
        <v>-122.5</v>
      </c>
      <c r="BO6" s="52">
        <f t="shared" si="5"/>
        <v>8.5</v>
      </c>
      <c r="BP6" s="49" t="str">
        <f>IF(BP8="-","",IF(BP8="-","【-】","【"&amp;SUBSTITUTE(TEXT(BP8,"#,##0.0"),"-","△")&amp;"】"))</f>
        <v>【0.8】</v>
      </c>
      <c r="BQ6" s="53">
        <f>IF(BQ8="-",NA(),BQ8)</f>
        <v>4080</v>
      </c>
      <c r="BR6" s="53">
        <f t="shared" ref="BR6:BZ6" si="6">IF(BR8="-",NA(),BR8)</f>
        <v>5344</v>
      </c>
      <c r="BS6" s="53">
        <f t="shared" si="6"/>
        <v>4142</v>
      </c>
      <c r="BT6" s="53">
        <f t="shared" si="6"/>
        <v>2373</v>
      </c>
      <c r="BU6" s="53">
        <f t="shared" si="6"/>
        <v>-11219</v>
      </c>
      <c r="BV6" s="53">
        <f t="shared" si="6"/>
        <v>7814</v>
      </c>
      <c r="BW6" s="53">
        <f t="shared" si="6"/>
        <v>8183</v>
      </c>
      <c r="BX6" s="53">
        <f t="shared" si="6"/>
        <v>7940</v>
      </c>
      <c r="BY6" s="53">
        <f t="shared" si="6"/>
        <v>2576</v>
      </c>
      <c r="BZ6" s="53">
        <f t="shared" si="6"/>
        <v>4153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110</v>
      </c>
      <c r="CM6" s="51">
        <f t="shared" ref="CM6:CN6" si="7">CM8</f>
        <v>122282</v>
      </c>
      <c r="CN6" s="51">
        <f t="shared" si="7"/>
        <v>40410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111</v>
      </c>
      <c r="CZ6" s="52">
        <f>IF(CZ8="-",NA(),CZ8)</f>
        <v>382.2</v>
      </c>
      <c r="DA6" s="52">
        <f t="shared" ref="DA6:DI6" si="8">IF(DA8="-",NA(),DA8)</f>
        <v>285.89999999999998</v>
      </c>
      <c r="DB6" s="52">
        <f t="shared" si="8"/>
        <v>259</v>
      </c>
      <c r="DC6" s="52">
        <f t="shared" si="8"/>
        <v>251</v>
      </c>
      <c r="DD6" s="52">
        <f t="shared" si="8"/>
        <v>181.1</v>
      </c>
      <c r="DE6" s="52">
        <f t="shared" si="8"/>
        <v>58.4</v>
      </c>
      <c r="DF6" s="52">
        <f t="shared" si="8"/>
        <v>83.1</v>
      </c>
      <c r="DG6" s="52">
        <f t="shared" si="8"/>
        <v>54.4</v>
      </c>
      <c r="DH6" s="52">
        <f t="shared" si="8"/>
        <v>70.3</v>
      </c>
      <c r="DI6" s="52">
        <f t="shared" si="8"/>
        <v>70</v>
      </c>
      <c r="DJ6" s="49" t="str">
        <f>IF(DJ8="-","",IF(DJ8="-","【-】","【"&amp;SUBSTITUTE(TEXT(DJ8,"#,##0.0"),"-","△")&amp;"】"))</f>
        <v>【99.8】</v>
      </c>
      <c r="DK6" s="52">
        <f>IF(DK8="-",NA(),DK8)</f>
        <v>81.599999999999994</v>
      </c>
      <c r="DL6" s="52">
        <f t="shared" ref="DL6:DT6" si="9">IF(DL8="-",NA(),DL8)</f>
        <v>85.5</v>
      </c>
      <c r="DM6" s="52">
        <f t="shared" si="9"/>
        <v>84.2</v>
      </c>
      <c r="DN6" s="52">
        <f t="shared" si="9"/>
        <v>69.7</v>
      </c>
      <c r="DO6" s="52">
        <f t="shared" si="9"/>
        <v>78.900000000000006</v>
      </c>
      <c r="DP6" s="52">
        <f t="shared" si="9"/>
        <v>274.8</v>
      </c>
      <c r="DQ6" s="52">
        <f t="shared" si="9"/>
        <v>279.89999999999998</v>
      </c>
      <c r="DR6" s="52">
        <f t="shared" si="9"/>
        <v>295.5</v>
      </c>
      <c r="DS6" s="52">
        <f t="shared" si="9"/>
        <v>224.4</v>
      </c>
      <c r="DT6" s="52">
        <f t="shared" si="9"/>
        <v>251.9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2">
      <c r="A7" s="37" t="s">
        <v>112</v>
      </c>
      <c r="B7" s="48">
        <f t="shared" ref="B7:X7" si="10">B8</f>
        <v>2021</v>
      </c>
      <c r="C7" s="48">
        <f t="shared" si="10"/>
        <v>232122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3</v>
      </c>
      <c r="H7" s="48" t="str">
        <f t="shared" si="10"/>
        <v>愛知県　安城市</v>
      </c>
      <c r="I7" s="48" t="str">
        <f t="shared" si="10"/>
        <v>安城駅東駐車場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届出駐車場</v>
      </c>
      <c r="Q7" s="50" t="str">
        <f t="shared" si="10"/>
        <v>広場式</v>
      </c>
      <c r="R7" s="51">
        <f t="shared" si="10"/>
        <v>43</v>
      </c>
      <c r="S7" s="50" t="str">
        <f t="shared" si="10"/>
        <v>駅</v>
      </c>
      <c r="T7" s="50" t="str">
        <f t="shared" si="10"/>
        <v>無</v>
      </c>
      <c r="U7" s="51">
        <f t="shared" si="10"/>
        <v>1933</v>
      </c>
      <c r="V7" s="51">
        <f t="shared" si="10"/>
        <v>76</v>
      </c>
      <c r="W7" s="51">
        <f t="shared" si="10"/>
        <v>140</v>
      </c>
      <c r="X7" s="50" t="str">
        <f t="shared" si="10"/>
        <v>代行制</v>
      </c>
      <c r="Y7" s="52">
        <f>Y8</f>
        <v>95.1</v>
      </c>
      <c r="Z7" s="52">
        <f t="shared" ref="Z7:AH7" si="11">Z8</f>
        <v>109.9</v>
      </c>
      <c r="AA7" s="52">
        <f t="shared" si="11"/>
        <v>96</v>
      </c>
      <c r="AB7" s="52">
        <f t="shared" si="11"/>
        <v>77</v>
      </c>
      <c r="AC7" s="52">
        <f t="shared" si="11"/>
        <v>32.1</v>
      </c>
      <c r="AD7" s="52">
        <f t="shared" si="11"/>
        <v>471.5</v>
      </c>
      <c r="AE7" s="52">
        <f t="shared" si="11"/>
        <v>384.2</v>
      </c>
      <c r="AF7" s="52">
        <f t="shared" si="11"/>
        <v>754.2</v>
      </c>
      <c r="AG7" s="52">
        <f t="shared" si="11"/>
        <v>383.4</v>
      </c>
      <c r="AH7" s="52">
        <f t="shared" si="11"/>
        <v>338.4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6</v>
      </c>
      <c r="AP7" s="52">
        <f t="shared" si="12"/>
        <v>3.8</v>
      </c>
      <c r="AQ7" s="52">
        <f t="shared" si="12"/>
        <v>2</v>
      </c>
      <c r="AR7" s="52">
        <f t="shared" si="12"/>
        <v>10.199999999999999</v>
      </c>
      <c r="AS7" s="52">
        <f t="shared" si="12"/>
        <v>5.0999999999999996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21</v>
      </c>
      <c r="BA7" s="53">
        <f t="shared" si="13"/>
        <v>17</v>
      </c>
      <c r="BB7" s="53">
        <f t="shared" si="13"/>
        <v>15</v>
      </c>
      <c r="BC7" s="53">
        <f t="shared" si="13"/>
        <v>407</v>
      </c>
      <c r="BD7" s="53">
        <f t="shared" si="13"/>
        <v>166</v>
      </c>
      <c r="BE7" s="51"/>
      <c r="BF7" s="52">
        <f>BF8</f>
        <v>50</v>
      </c>
      <c r="BG7" s="52">
        <f t="shared" ref="BG7:BO7" si="14">BG8</f>
        <v>57.1</v>
      </c>
      <c r="BH7" s="52">
        <f t="shared" si="14"/>
        <v>48</v>
      </c>
      <c r="BI7" s="52">
        <f t="shared" si="14"/>
        <v>33.200000000000003</v>
      </c>
      <c r="BJ7" s="52">
        <f t="shared" si="14"/>
        <v>-151.19999999999999</v>
      </c>
      <c r="BK7" s="52">
        <f t="shared" si="14"/>
        <v>38.299999999999997</v>
      </c>
      <c r="BL7" s="52">
        <f t="shared" si="14"/>
        <v>30.4</v>
      </c>
      <c r="BM7" s="52">
        <f t="shared" si="14"/>
        <v>33.6</v>
      </c>
      <c r="BN7" s="52">
        <f t="shared" si="14"/>
        <v>-122.5</v>
      </c>
      <c r="BO7" s="52">
        <f t="shared" si="14"/>
        <v>8.5</v>
      </c>
      <c r="BP7" s="49"/>
      <c r="BQ7" s="53">
        <f>BQ8</f>
        <v>4080</v>
      </c>
      <c r="BR7" s="53">
        <f t="shared" ref="BR7:BZ7" si="15">BR8</f>
        <v>5344</v>
      </c>
      <c r="BS7" s="53">
        <f t="shared" si="15"/>
        <v>4142</v>
      </c>
      <c r="BT7" s="53">
        <f t="shared" si="15"/>
        <v>2373</v>
      </c>
      <c r="BU7" s="53">
        <f t="shared" si="15"/>
        <v>-11219</v>
      </c>
      <c r="BV7" s="53">
        <f t="shared" si="15"/>
        <v>7814</v>
      </c>
      <c r="BW7" s="53">
        <f t="shared" si="15"/>
        <v>8183</v>
      </c>
      <c r="BX7" s="53">
        <f t="shared" si="15"/>
        <v>7940</v>
      </c>
      <c r="BY7" s="53">
        <f t="shared" si="15"/>
        <v>2576</v>
      </c>
      <c r="BZ7" s="53">
        <f t="shared" si="15"/>
        <v>4153</v>
      </c>
      <c r="CA7" s="51"/>
      <c r="CB7" s="52" t="s">
        <v>113</v>
      </c>
      <c r="CC7" s="52" t="s">
        <v>113</v>
      </c>
      <c r="CD7" s="52" t="s">
        <v>113</v>
      </c>
      <c r="CE7" s="52" t="s">
        <v>113</v>
      </c>
      <c r="CF7" s="52" t="s">
        <v>113</v>
      </c>
      <c r="CG7" s="52" t="s">
        <v>113</v>
      </c>
      <c r="CH7" s="52" t="s">
        <v>113</v>
      </c>
      <c r="CI7" s="52" t="s">
        <v>113</v>
      </c>
      <c r="CJ7" s="52" t="s">
        <v>113</v>
      </c>
      <c r="CK7" s="52" t="s">
        <v>114</v>
      </c>
      <c r="CL7" s="49"/>
      <c r="CM7" s="51">
        <f>CM8</f>
        <v>122282</v>
      </c>
      <c r="CN7" s="51">
        <f>CN8</f>
        <v>40410</v>
      </c>
      <c r="CO7" s="52" t="s">
        <v>113</v>
      </c>
      <c r="CP7" s="52" t="s">
        <v>113</v>
      </c>
      <c r="CQ7" s="52" t="s">
        <v>113</v>
      </c>
      <c r="CR7" s="52" t="s">
        <v>113</v>
      </c>
      <c r="CS7" s="52" t="s">
        <v>113</v>
      </c>
      <c r="CT7" s="52" t="s">
        <v>113</v>
      </c>
      <c r="CU7" s="52" t="s">
        <v>113</v>
      </c>
      <c r="CV7" s="52" t="s">
        <v>113</v>
      </c>
      <c r="CW7" s="52" t="s">
        <v>113</v>
      </c>
      <c r="CX7" s="52" t="s">
        <v>114</v>
      </c>
      <c r="CY7" s="49"/>
      <c r="CZ7" s="52">
        <f>CZ8</f>
        <v>382.2</v>
      </c>
      <c r="DA7" s="52">
        <f t="shared" ref="DA7:DI7" si="16">DA8</f>
        <v>285.89999999999998</v>
      </c>
      <c r="DB7" s="52">
        <f t="shared" si="16"/>
        <v>259</v>
      </c>
      <c r="DC7" s="52">
        <f t="shared" si="16"/>
        <v>251</v>
      </c>
      <c r="DD7" s="52">
        <f t="shared" si="16"/>
        <v>181.1</v>
      </c>
      <c r="DE7" s="52">
        <f t="shared" si="16"/>
        <v>58.4</v>
      </c>
      <c r="DF7" s="52">
        <f t="shared" si="16"/>
        <v>83.1</v>
      </c>
      <c r="DG7" s="52">
        <f t="shared" si="16"/>
        <v>54.4</v>
      </c>
      <c r="DH7" s="52">
        <f t="shared" si="16"/>
        <v>70.3</v>
      </c>
      <c r="DI7" s="52">
        <f t="shared" si="16"/>
        <v>70</v>
      </c>
      <c r="DJ7" s="49"/>
      <c r="DK7" s="52">
        <f>DK8</f>
        <v>81.599999999999994</v>
      </c>
      <c r="DL7" s="52">
        <f t="shared" ref="DL7:DT7" si="17">DL8</f>
        <v>85.5</v>
      </c>
      <c r="DM7" s="52">
        <f t="shared" si="17"/>
        <v>84.2</v>
      </c>
      <c r="DN7" s="52">
        <f t="shared" si="17"/>
        <v>69.7</v>
      </c>
      <c r="DO7" s="52">
        <f t="shared" si="17"/>
        <v>78.900000000000006</v>
      </c>
      <c r="DP7" s="52">
        <f t="shared" si="17"/>
        <v>274.8</v>
      </c>
      <c r="DQ7" s="52">
        <f t="shared" si="17"/>
        <v>279.89999999999998</v>
      </c>
      <c r="DR7" s="52">
        <f t="shared" si="17"/>
        <v>295.5</v>
      </c>
      <c r="DS7" s="52">
        <f t="shared" si="17"/>
        <v>224.4</v>
      </c>
      <c r="DT7" s="52">
        <f t="shared" si="17"/>
        <v>251.9</v>
      </c>
      <c r="DU7" s="49"/>
    </row>
    <row r="8" spans="1:125" s="54" customFormat="1" x14ac:dyDescent="0.2">
      <c r="A8" s="37"/>
      <c r="B8" s="55">
        <v>2021</v>
      </c>
      <c r="C8" s="55">
        <v>232122</v>
      </c>
      <c r="D8" s="55">
        <v>47</v>
      </c>
      <c r="E8" s="55">
        <v>14</v>
      </c>
      <c r="F8" s="55">
        <v>0</v>
      </c>
      <c r="G8" s="55">
        <v>3</v>
      </c>
      <c r="H8" s="55" t="s">
        <v>115</v>
      </c>
      <c r="I8" s="55" t="s">
        <v>116</v>
      </c>
      <c r="J8" s="55" t="s">
        <v>117</v>
      </c>
      <c r="K8" s="55" t="s">
        <v>118</v>
      </c>
      <c r="L8" s="55" t="s">
        <v>119</v>
      </c>
      <c r="M8" s="55" t="s">
        <v>120</v>
      </c>
      <c r="N8" s="55" t="s">
        <v>121</v>
      </c>
      <c r="O8" s="56" t="s">
        <v>122</v>
      </c>
      <c r="P8" s="57" t="s">
        <v>123</v>
      </c>
      <c r="Q8" s="57" t="s">
        <v>124</v>
      </c>
      <c r="R8" s="58">
        <v>43</v>
      </c>
      <c r="S8" s="57" t="s">
        <v>125</v>
      </c>
      <c r="T8" s="57" t="s">
        <v>126</v>
      </c>
      <c r="U8" s="58">
        <v>1933</v>
      </c>
      <c r="V8" s="58">
        <v>76</v>
      </c>
      <c r="W8" s="58">
        <v>140</v>
      </c>
      <c r="X8" s="57" t="s">
        <v>127</v>
      </c>
      <c r="Y8" s="59">
        <v>95.1</v>
      </c>
      <c r="Z8" s="59">
        <v>109.9</v>
      </c>
      <c r="AA8" s="59">
        <v>96</v>
      </c>
      <c r="AB8" s="59">
        <v>77</v>
      </c>
      <c r="AC8" s="59">
        <v>32.1</v>
      </c>
      <c r="AD8" s="59">
        <v>471.5</v>
      </c>
      <c r="AE8" s="59">
        <v>384.2</v>
      </c>
      <c r="AF8" s="59">
        <v>754.2</v>
      </c>
      <c r="AG8" s="59">
        <v>383.4</v>
      </c>
      <c r="AH8" s="59">
        <v>338.4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6</v>
      </c>
      <c r="AP8" s="59">
        <v>3.8</v>
      </c>
      <c r="AQ8" s="59">
        <v>2</v>
      </c>
      <c r="AR8" s="59">
        <v>10.199999999999999</v>
      </c>
      <c r="AS8" s="59">
        <v>5.0999999999999996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21</v>
      </c>
      <c r="BA8" s="60">
        <v>17</v>
      </c>
      <c r="BB8" s="60">
        <v>15</v>
      </c>
      <c r="BC8" s="60">
        <v>407</v>
      </c>
      <c r="BD8" s="60">
        <v>166</v>
      </c>
      <c r="BE8" s="60">
        <v>3111</v>
      </c>
      <c r="BF8" s="59">
        <v>50</v>
      </c>
      <c r="BG8" s="59">
        <v>57.1</v>
      </c>
      <c r="BH8" s="59">
        <v>48</v>
      </c>
      <c r="BI8" s="59">
        <v>33.200000000000003</v>
      </c>
      <c r="BJ8" s="59">
        <v>-151.19999999999999</v>
      </c>
      <c r="BK8" s="59">
        <v>38.299999999999997</v>
      </c>
      <c r="BL8" s="59">
        <v>30.4</v>
      </c>
      <c r="BM8" s="59">
        <v>33.6</v>
      </c>
      <c r="BN8" s="59">
        <v>-122.5</v>
      </c>
      <c r="BO8" s="59">
        <v>8.5</v>
      </c>
      <c r="BP8" s="56">
        <v>0.8</v>
      </c>
      <c r="BQ8" s="60">
        <v>4080</v>
      </c>
      <c r="BR8" s="60">
        <v>5344</v>
      </c>
      <c r="BS8" s="60">
        <v>4142</v>
      </c>
      <c r="BT8" s="61">
        <v>2373</v>
      </c>
      <c r="BU8" s="61">
        <v>-11219</v>
      </c>
      <c r="BV8" s="60">
        <v>7814</v>
      </c>
      <c r="BW8" s="60">
        <v>8183</v>
      </c>
      <c r="BX8" s="60">
        <v>7940</v>
      </c>
      <c r="BY8" s="60">
        <v>2576</v>
      </c>
      <c r="BZ8" s="60">
        <v>4153</v>
      </c>
      <c r="CA8" s="58">
        <v>10906</v>
      </c>
      <c r="CB8" s="59" t="s">
        <v>119</v>
      </c>
      <c r="CC8" s="59" t="s">
        <v>119</v>
      </c>
      <c r="CD8" s="59" t="s">
        <v>119</v>
      </c>
      <c r="CE8" s="59" t="s">
        <v>119</v>
      </c>
      <c r="CF8" s="59" t="s">
        <v>119</v>
      </c>
      <c r="CG8" s="59" t="s">
        <v>119</v>
      </c>
      <c r="CH8" s="59" t="s">
        <v>119</v>
      </c>
      <c r="CI8" s="59" t="s">
        <v>119</v>
      </c>
      <c r="CJ8" s="59" t="s">
        <v>119</v>
      </c>
      <c r="CK8" s="59" t="s">
        <v>119</v>
      </c>
      <c r="CL8" s="56" t="s">
        <v>119</v>
      </c>
      <c r="CM8" s="58">
        <v>122282</v>
      </c>
      <c r="CN8" s="58">
        <v>40410</v>
      </c>
      <c r="CO8" s="59" t="s">
        <v>119</v>
      </c>
      <c r="CP8" s="59" t="s">
        <v>119</v>
      </c>
      <c r="CQ8" s="59" t="s">
        <v>119</v>
      </c>
      <c r="CR8" s="59" t="s">
        <v>119</v>
      </c>
      <c r="CS8" s="59" t="s">
        <v>119</v>
      </c>
      <c r="CT8" s="59" t="s">
        <v>119</v>
      </c>
      <c r="CU8" s="59" t="s">
        <v>119</v>
      </c>
      <c r="CV8" s="59" t="s">
        <v>119</v>
      </c>
      <c r="CW8" s="59" t="s">
        <v>119</v>
      </c>
      <c r="CX8" s="59" t="s">
        <v>119</v>
      </c>
      <c r="CY8" s="56" t="s">
        <v>119</v>
      </c>
      <c r="CZ8" s="59">
        <v>382.2</v>
      </c>
      <c r="DA8" s="59">
        <v>285.89999999999998</v>
      </c>
      <c r="DB8" s="59">
        <v>259</v>
      </c>
      <c r="DC8" s="59">
        <v>251</v>
      </c>
      <c r="DD8" s="59">
        <v>181.1</v>
      </c>
      <c r="DE8" s="59">
        <v>58.4</v>
      </c>
      <c r="DF8" s="59">
        <v>83.1</v>
      </c>
      <c r="DG8" s="59">
        <v>54.4</v>
      </c>
      <c r="DH8" s="59">
        <v>70.3</v>
      </c>
      <c r="DI8" s="59">
        <v>70</v>
      </c>
      <c r="DJ8" s="56">
        <v>99.8</v>
      </c>
      <c r="DK8" s="59">
        <v>81.599999999999994</v>
      </c>
      <c r="DL8" s="59">
        <v>85.5</v>
      </c>
      <c r="DM8" s="59">
        <v>84.2</v>
      </c>
      <c r="DN8" s="59">
        <v>69.7</v>
      </c>
      <c r="DO8" s="59">
        <v>78.900000000000006</v>
      </c>
      <c r="DP8" s="59">
        <v>274.8</v>
      </c>
      <c r="DQ8" s="59">
        <v>279.89999999999998</v>
      </c>
      <c r="DR8" s="59">
        <v>295.5</v>
      </c>
      <c r="DS8" s="59">
        <v>224.4</v>
      </c>
      <c r="DT8" s="59">
        <v>251.9</v>
      </c>
      <c r="DU8" s="56">
        <v>178.5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128</v>
      </c>
      <c r="C10" s="64" t="s">
        <v>129</v>
      </c>
      <c r="D10" s="64" t="s">
        <v>130</v>
      </c>
      <c r="E10" s="64" t="s">
        <v>131</v>
      </c>
      <c r="F10" s="64" t="s">
        <v>132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2022-12-09T03:27:43Z</dcterms:created>
  <dcterms:modified xsi:type="dcterms:W3CDTF">2023-01-30T08:04:09Z</dcterms:modified>
  <cp:category/>
</cp:coreProperties>
</file>