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53_東栄町\"/>
    </mc:Choice>
  </mc:AlternateContent>
  <xr:revisionPtr revIDLastSave="0" documentId="13_ncr:1_{21C4EA57-0FDA-4BB2-B6D6-EFE260D284D7}" xr6:coauthVersionLast="47" xr6:coauthVersionMax="47" xr10:uidLastSave="{00000000-0000-0000-0000-000000000000}"/>
  <workbookProtection workbookAlgorithmName="SHA-512" workbookHashValue="GdWBsVD89OAd/jTY4/fY38oclaMZIAddMrbY8xzfS8iBYiH0YnoUXt7l8CxivbEt+HxWZI8nv15bsJuowr+/vw==" workbookSaltValue="b62g+bSSiYWcn1cX3UGVww=="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AD10" i="4" s="1"/>
  <c r="Q6" i="5"/>
  <c r="W10" i="4" s="1"/>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BB10" i="4"/>
  <c r="AL10" i="4"/>
  <c r="P10" i="4"/>
  <c r="I10"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<sst xmlns="http://schemas.openxmlformats.org/spreadsheetml/2006/main" count="236" uniqueCount="120">
  <si>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</si>
  <si>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</si>
  <si>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</si>
  <si>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</si>
  <si>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</si>
  <si>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</si>
  <si>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</si>
  <si>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</si>
  <si>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</si>
  <si>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</si>
  <si>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</si>
  <si>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</si>
  <si>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</si>
  <si>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</si>
  <si>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</si>
  <si>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</si>
  <si>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</si>
  <si>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</si>
  <si>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</si>
  <si>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</si>
  <si>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</si>
  <si>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</si>
  <si>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</si>
  <si>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</si>
  <si>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</si>
  <si>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</si>
  <si>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</si>
  <si>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</si>
  <si>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</si>
  <si>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</si>
  <si>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</si>
  <si>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</si>
  <si>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</si>
  <si>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</si>
  <si>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</si>
  <si>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</si>
  <si>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</si>
  <si>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</si>
  <si>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</si>
  <si>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</si>
  <si>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</si>
  <si>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</si>
  <si>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</si>
  <si>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</si>
  <si>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</si>
  <si>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</si>
  <si>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</si>
  <si>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</si>
  <si>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</si>
  <si>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</si>
  <si>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</si>
  <si>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</si>
  <si>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</si>
  <si>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</si>
  <si>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</si>
  <si>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</si>
  <si>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</si>
  <si>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</si>
  <si>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</si>
  <si>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</si>
  <si>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</si>
  <si>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</si>
  <si>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</si>
  <si>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</si>
  <si>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</si>
  <si>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</si>
  <si>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</si>
  <si>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</si>
  <si>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</si>
  <si>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</si>
  <si>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</si>
  <si>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</si>
  <si>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</si>
  <si>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</si>
  <si>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</si>
  <si>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</si>
  <si>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</si>
  <si>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</si>
  <si>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</si>
  <si>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</si>
  <si>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</si>
  <si>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</si>
  <si>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</si>
  <si>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</si>
  <si>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</si>
  <si>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</si>
  <si>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</si>
  <si>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</si>
  <si>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</si>
  <si>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</si>
  <si>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</si>
  <si>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</si>
  <si>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</si>
  <si>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</si>
  <si>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</si>
  <si>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</si>
  <si>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</si>
  <si>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</si>
  <si>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</si>
  <si>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</si>
  <si>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</si>
  <si>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</si>
  <si>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</si>
  <si>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</si>
  <si>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</si>
  <si>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</si>
  <si>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</si>
  <si>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</si>
  <si>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</si>
  <si>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</si>
  <si>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</si>
  <si>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</si>
  <si>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</si>
  <si>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</si>
  <si>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</si>
  <si>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</si>
  <si>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</si>
  <si>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ポンプ等の機械設備については、経年劣化による故障等が発生しており、小規模な修繕、整備を随時行っている。
　最適整備構想においては、大規模な更新等を直ちに行う必要性は低いものとなっているが、更新に係る費用負担を平準化するためにも、耐用年数を基に順次実施していく必要があると考えられる。</t>
    <rPh sb="4" eb="5">
      <t>トウ</t>
    </rPh>
    <rPh sb="6" eb="8">
      <t>キカイ</t>
    </rPh>
    <rPh sb="8" eb="10">
      <t>セツビ</t>
    </rPh>
    <rPh sb="16" eb="18">
      <t>ケイネン</t>
    </rPh>
    <rPh sb="18" eb="20">
      <t>レッカ</t>
    </rPh>
    <rPh sb="23" eb="25">
      <t>コショウ</t>
    </rPh>
    <rPh sb="25" eb="26">
      <t>トウ</t>
    </rPh>
    <rPh sb="27" eb="29">
      <t>ハッセイ</t>
    </rPh>
    <rPh sb="34" eb="37">
      <t>ショウキボ</t>
    </rPh>
    <rPh sb="38" eb="40">
      <t>シュウゼン</t>
    </rPh>
    <rPh sb="41" eb="43">
      <t>セイビ</t>
    </rPh>
    <rPh sb="44" eb="46">
      <t>ズイジ</t>
    </rPh>
    <rPh sb="46" eb="47">
      <t>オコナ</t>
    </rPh>
    <rPh sb="54" eb="56">
      <t>サイテキ</t>
    </rPh>
    <rPh sb="56" eb="58">
      <t>セイビ</t>
    </rPh>
    <rPh sb="58" eb="60">
      <t>コウソウ</t>
    </rPh>
    <rPh sb="66" eb="69">
      <t>ダイキボ</t>
    </rPh>
    <rPh sb="70" eb="72">
      <t>コウシン</t>
    </rPh>
    <rPh sb="72" eb="73">
      <t>トウ</t>
    </rPh>
    <rPh sb="74" eb="75">
      <t>タダ</t>
    </rPh>
    <rPh sb="77" eb="78">
      <t>オコナ</t>
    </rPh>
    <rPh sb="79" eb="82">
      <t>ヒツヨウセイ</t>
    </rPh>
    <rPh sb="83" eb="84">
      <t>ヒク</t>
    </rPh>
    <rPh sb="95" eb="97">
      <t>コウシン</t>
    </rPh>
    <rPh sb="98" eb="99">
      <t>カカワ</t>
    </rPh>
    <rPh sb="100" eb="102">
      <t>ヒヨウ</t>
    </rPh>
    <rPh sb="102" eb="104">
      <t>フタン</t>
    </rPh>
    <rPh sb="105" eb="108">
      <t>ヘイジュンカ</t>
    </rPh>
    <rPh sb="115" eb="117">
      <t>タイヨウ</t>
    </rPh>
    <rPh sb="117" eb="119">
      <t>ネンスウ</t>
    </rPh>
    <rPh sb="120" eb="121">
      <t>モト</t>
    </rPh>
    <rPh sb="122" eb="124">
      <t>ジュンジ</t>
    </rPh>
    <rPh sb="124" eb="126">
      <t>ジッシ</t>
    </rPh>
    <rPh sb="130" eb="132">
      <t>ヒツヨウ</t>
    </rPh>
    <rPh sb="136" eb="137">
      <t>カンガ</t>
    </rPh>
    <phoneticPr fontId="4"/>
  </si>
  <si>
    <r>
      <t>　施設の状態については、小規模な修繕を随時行っていく必要はあるが、管路、終末処理場ともに概ね良好な状態にあり、大規模な更新等は今後計画していくものとなる。
　</t>
    </r>
    <r>
      <rPr>
        <sz val="11"/>
        <rFont val="ＭＳ ゴシック"/>
        <family val="3"/>
        <charset val="128"/>
      </rPr>
      <t xml:space="preserve">令和５年度の公営企業法適用により、財務情報の適切な把握に努めていくとともに、今後の施設維持と事業経営について料金改定やダウンサイジング等に取り組む必要がある。 </t>
    </r>
    <r>
      <rPr>
        <sz val="11"/>
        <color theme="1"/>
        <rFont val="ＭＳ ゴシック"/>
        <family val="3"/>
        <charset val="128"/>
      </rPr>
      <t xml:space="preserve">
　なお、経営戦略については平成28年度に策定し、令和２年度に改定を行った。今後は、公営企業法適用化後に見直しを行う予定である。</t>
    </r>
    <rPh sb="1" eb="3">
      <t>シセツ</t>
    </rPh>
    <rPh sb="4" eb="6">
      <t>ジョウタイ</t>
    </rPh>
    <rPh sb="12" eb="15">
      <t>ショウキボ</t>
    </rPh>
    <rPh sb="16" eb="18">
      <t>シュウゼン</t>
    </rPh>
    <rPh sb="19" eb="21">
      <t>ズイジ</t>
    </rPh>
    <rPh sb="21" eb="22">
      <t>オコナ</t>
    </rPh>
    <rPh sb="26" eb="28">
      <t>ヒツヨウ</t>
    </rPh>
    <rPh sb="33" eb="35">
      <t>カンロ</t>
    </rPh>
    <rPh sb="36" eb="38">
      <t>シュウマツ</t>
    </rPh>
    <rPh sb="38" eb="41">
      <t>ショリジョウ</t>
    </rPh>
    <rPh sb="44" eb="45">
      <t>オオム</t>
    </rPh>
    <rPh sb="46" eb="48">
      <t>リョウコウ</t>
    </rPh>
    <rPh sb="49" eb="51">
      <t>ジョウタイ</t>
    </rPh>
    <rPh sb="55" eb="58">
      <t>ダイキボ</t>
    </rPh>
    <rPh sb="59" eb="61">
      <t>コウシン</t>
    </rPh>
    <rPh sb="61" eb="62">
      <t>トウ</t>
    </rPh>
    <rPh sb="63" eb="65">
      <t>コンゴ</t>
    </rPh>
    <rPh sb="65" eb="67">
      <t>ケイカク</t>
    </rPh>
    <rPh sb="79" eb="81">
      <t>レイワ</t>
    </rPh>
    <rPh sb="82" eb="83">
      <t>ネン</t>
    </rPh>
    <rPh sb="83" eb="84">
      <t>ド</t>
    </rPh>
    <rPh sb="85" eb="87">
      <t>コウエイ</t>
    </rPh>
    <rPh sb="87" eb="89">
      <t>キギョウ</t>
    </rPh>
    <rPh sb="89" eb="90">
      <t>ホウ</t>
    </rPh>
    <rPh sb="90" eb="92">
      <t>テキヨウ</t>
    </rPh>
    <rPh sb="96" eb="98">
      <t>ザイム</t>
    </rPh>
    <rPh sb="98" eb="100">
      <t>ジョウホウ</t>
    </rPh>
    <rPh sb="101" eb="103">
      <t>テキセツ</t>
    </rPh>
    <rPh sb="104" eb="106">
      <t>ハアク</t>
    </rPh>
    <rPh sb="107" eb="108">
      <t>ツト</t>
    </rPh>
    <rPh sb="117" eb="119">
      <t>コンゴ</t>
    </rPh>
    <rPh sb="120" eb="122">
      <t>シセツ</t>
    </rPh>
    <rPh sb="122" eb="124">
      <t>イジ</t>
    </rPh>
    <rPh sb="125" eb="127">
      <t>ジギョウ</t>
    </rPh>
    <rPh sb="127" eb="129">
      <t>ケイエイ</t>
    </rPh>
    <rPh sb="133" eb="135">
      <t>リョウキン</t>
    </rPh>
    <rPh sb="135" eb="137">
      <t>カイテイ</t>
    </rPh>
    <rPh sb="146" eb="147">
      <t>トウ</t>
    </rPh>
    <rPh sb="148" eb="149">
      <t>ト</t>
    </rPh>
    <rPh sb="150" eb="151">
      <t>ク</t>
    </rPh>
    <rPh sb="152" eb="154">
      <t>ヒツヨウ</t>
    </rPh>
    <phoneticPr fontId="4"/>
  </si>
  <si>
    <t>①収益的収支比率…過年度使用料の回収に努め前年度回収分を超える収入があったが、令和５年度の公営企業法適用に係る地方債借入額の減少や人件費等の上昇などがあり収支比率の低下となった。　　　　　　　　　　　　　　　　　　　　　⑤経費回収率…過年度使用料の回収が進み、公営企業法適用に係る費用が前年度より減少したため、経費回収率の上昇に繋がった。
⑥汚水処理原価…人口減少による排水量の減少に対し、コロナ禍による１軒当りの排水量の増加により年間有収水量は微増となった。本年度は公営企業法適用に係る費用が前年度より減少したことにより汚水処理原価が抑えられたものと考えられる。
⑦施設利用率…人口減少により汚水量は減少しているものの、降雨等による不明水侵入が続いており施設利用率が高止まりしていると考えられる。
⑧水洗化率…計画区域内の整備事業は完了しており、接続率及び水洗化率は高い水準にある。若年層の人口流出及び老齢世帯の増加により更なる上昇は難しいものと考えられる。</t>
    <rPh sb="1" eb="4">
      <t>シュウエキテキ</t>
    </rPh>
    <rPh sb="4" eb="6">
      <t>シュウシ</t>
    </rPh>
    <rPh sb="6" eb="8">
      <t>ヒリツ</t>
    </rPh>
    <rPh sb="9" eb="11">
      <t>カネン</t>
    </rPh>
    <rPh sb="11" eb="12">
      <t>ド</t>
    </rPh>
    <rPh sb="12" eb="15">
      <t>シヨウリョウ</t>
    </rPh>
    <rPh sb="16" eb="18">
      <t>カイシュウ</t>
    </rPh>
    <rPh sb="19" eb="20">
      <t>ツト</t>
    </rPh>
    <rPh sb="21" eb="27">
      <t>ゼンネンドカイシュウブン</t>
    </rPh>
    <rPh sb="28" eb="29">
      <t>コ</t>
    </rPh>
    <rPh sb="31" eb="33">
      <t>シュウニュウ</t>
    </rPh>
    <rPh sb="39" eb="41">
      <t>レイワ</t>
    </rPh>
    <rPh sb="42" eb="43">
      <t>ネン</t>
    </rPh>
    <rPh sb="43" eb="44">
      <t>ド</t>
    </rPh>
    <rPh sb="45" eb="47">
      <t>コウエイ</t>
    </rPh>
    <rPh sb="47" eb="49">
      <t>キギョウ</t>
    </rPh>
    <rPh sb="49" eb="50">
      <t>ホウ</t>
    </rPh>
    <rPh sb="50" eb="51">
      <t>テキ</t>
    </rPh>
    <rPh sb="51" eb="52">
      <t>ヨウ</t>
    </rPh>
    <rPh sb="53" eb="54">
      <t>カカワ</t>
    </rPh>
    <rPh sb="55" eb="58">
      <t>チホウサイ</t>
    </rPh>
    <rPh sb="58" eb="60">
      <t>カリイレ</t>
    </rPh>
    <rPh sb="60" eb="61">
      <t>ガク</t>
    </rPh>
    <rPh sb="62" eb="64">
      <t>ゲンショウ</t>
    </rPh>
    <rPh sb="65" eb="68">
      <t>ジンケンヒ</t>
    </rPh>
    <rPh sb="68" eb="69">
      <t>トウ</t>
    </rPh>
    <rPh sb="70" eb="72">
      <t>ジョウショウ</t>
    </rPh>
    <rPh sb="77" eb="79">
      <t>シュウシ</t>
    </rPh>
    <rPh sb="79" eb="80">
      <t>ヒ</t>
    </rPh>
    <rPh sb="80" eb="81">
      <t>リツ</t>
    </rPh>
    <rPh sb="82" eb="84">
      <t>テイカ</t>
    </rPh>
    <rPh sb="111" eb="113">
      <t>ケイヒ</t>
    </rPh>
    <rPh sb="113" eb="115">
      <t>カイシュウ</t>
    </rPh>
    <rPh sb="115" eb="116">
      <t>リツ</t>
    </rPh>
    <rPh sb="130" eb="132">
      <t>コウエイ</t>
    </rPh>
    <rPh sb="132" eb="134">
      <t>キギョウ</t>
    </rPh>
    <rPh sb="134" eb="135">
      <t>ホウ</t>
    </rPh>
    <rPh sb="135" eb="136">
      <t>テキ</t>
    </rPh>
    <rPh sb="136" eb="137">
      <t>ヨウ</t>
    </rPh>
    <rPh sb="138" eb="139">
      <t>カカワ</t>
    </rPh>
    <rPh sb="140" eb="142">
      <t>ヒヨウ</t>
    </rPh>
    <rPh sb="143" eb="146">
      <t>ゼンネンド</t>
    </rPh>
    <rPh sb="148" eb="150">
      <t>ゲンショウ</t>
    </rPh>
    <rPh sb="155" eb="157">
      <t>ケイヒ</t>
    </rPh>
    <rPh sb="157" eb="159">
      <t>カイシュウ</t>
    </rPh>
    <rPh sb="159" eb="160">
      <t>リツ</t>
    </rPh>
    <rPh sb="161" eb="163">
      <t>ジョウショウ</t>
    </rPh>
    <rPh sb="164" eb="165">
      <t>ツナ</t>
    </rPh>
    <rPh sb="171" eb="173">
      <t>オスイ</t>
    </rPh>
    <rPh sb="173" eb="175">
      <t>ショリ</t>
    </rPh>
    <rPh sb="175" eb="177">
      <t>ゲンカ</t>
    </rPh>
    <rPh sb="178" eb="180">
      <t>ジンコウ</t>
    </rPh>
    <rPh sb="180" eb="182">
      <t>ゲンショウ</t>
    </rPh>
    <rPh sb="189" eb="191">
      <t>ゲンショウ</t>
    </rPh>
    <rPh sb="192" eb="193">
      <t>タイ</t>
    </rPh>
    <rPh sb="198" eb="199">
      <t>カ</t>
    </rPh>
    <rPh sb="204" eb="205">
      <t>ア</t>
    </rPh>
    <rPh sb="207" eb="209">
      <t>ハイスイ</t>
    </rPh>
    <rPh sb="209" eb="210">
      <t>リョウ</t>
    </rPh>
    <rPh sb="211" eb="213">
      <t>ゾウカ</t>
    </rPh>
    <rPh sb="216" eb="218">
      <t>ネンカン</t>
    </rPh>
    <rPh sb="218" eb="220">
      <t>ユウシュウ</t>
    </rPh>
    <rPh sb="220" eb="222">
      <t>スイリョウ</t>
    </rPh>
    <rPh sb="230" eb="233">
      <t>ホンネンド</t>
    </rPh>
    <rPh sb="234" eb="236">
      <t>コウエイ</t>
    </rPh>
    <rPh sb="236" eb="238">
      <t>キギョウ</t>
    </rPh>
    <rPh sb="238" eb="239">
      <t>ホウ</t>
    </rPh>
    <rPh sb="239" eb="241">
      <t>テキヨウ</t>
    </rPh>
    <rPh sb="242" eb="243">
      <t>カカ</t>
    </rPh>
    <rPh sb="244" eb="246">
      <t>ヒヨウ</t>
    </rPh>
    <rPh sb="247" eb="250">
      <t>ゼンネンド</t>
    </rPh>
    <rPh sb="252" eb="254">
      <t>ゲンショウ</t>
    </rPh>
    <rPh sb="261" eb="263">
      <t>オスイ</t>
    </rPh>
    <rPh sb="263" eb="265">
      <t>ショリ</t>
    </rPh>
    <rPh sb="268" eb="269">
      <t>オサ</t>
    </rPh>
    <rPh sb="297" eb="299">
      <t>オスイ</t>
    </rPh>
    <rPh sb="299" eb="300">
      <t>リョウ</t>
    </rPh>
    <rPh sb="311" eb="313">
      <t>コウウ</t>
    </rPh>
    <rPh sb="313" eb="314">
      <t>トウ</t>
    </rPh>
    <rPh sb="317" eb="319">
      <t>フメイ</t>
    </rPh>
    <rPh sb="319" eb="320">
      <t>スイ</t>
    </rPh>
    <rPh sb="320" eb="322">
      <t>シンニュウ</t>
    </rPh>
    <rPh sb="323" eb="324">
      <t>ツヅ</t>
    </rPh>
    <rPh sb="334" eb="336">
      <t>タカド</t>
    </rPh>
    <rPh sb="354" eb="355">
      <t>リツ</t>
    </rPh>
    <rPh sb="356" eb="358">
      <t>ケイカク</t>
    </rPh>
    <rPh sb="362" eb="364">
      <t>セイビ</t>
    </rPh>
    <rPh sb="364" eb="366">
      <t>ジギョウ</t>
    </rPh>
    <rPh sb="367" eb="369">
      <t>カンリョウ</t>
    </rPh>
    <rPh sb="374" eb="376">
      <t>セツゾク</t>
    </rPh>
    <rPh sb="376" eb="377">
      <t>リツ</t>
    </rPh>
    <rPh sb="377" eb="378">
      <t>オヨ</t>
    </rPh>
    <rPh sb="379" eb="382">
      <t>スイセンカ</t>
    </rPh>
    <rPh sb="382" eb="383">
      <t>リツ</t>
    </rPh>
    <rPh sb="384" eb="385">
      <t>タカ</t>
    </rPh>
    <rPh sb="386" eb="388">
      <t>スイジュン</t>
    </rPh>
    <rPh sb="392" eb="394">
      <t>ジャクネン</t>
    </rPh>
    <rPh sb="394" eb="395">
      <t>ソウ</t>
    </rPh>
    <rPh sb="396" eb="398">
      <t>ジンコウ</t>
    </rPh>
    <rPh sb="398" eb="400">
      <t>リュウシュツ</t>
    </rPh>
    <rPh sb="400" eb="401">
      <t>オヨ</t>
    </rPh>
    <rPh sb="404" eb="406">
      <t>セタイ</t>
    </rPh>
    <rPh sb="407" eb="409">
      <t>ゾウカ</t>
    </rPh>
    <rPh sb="412" eb="413">
      <t>サラ</t>
    </rPh>
    <rPh sb="415" eb="417">
      <t>ジョウショウ</t>
    </rPh>
    <rPh sb="418" eb="419">
      <t>ムズカ</t>
    </rPh>
    <rPh sb="424" eb="42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</si>
</sst>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1C-4220-81B7-43F71FB7FB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81C-4220-81B7-43F71FB7FB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48.34</c:v>
                </c:pt>
                <c:pt idx="1">
                  <c:v>49.67</c:v>
                </c:pt>
                <c:pt idx="2">
                  <c:v>47.02</c:v>
                </c:pt>
                <c:pt idx="3">
                  <c:v>49.01</c:v>
                </c:pt>
                <c:pt idx="4">
                  <c:v>50.33</c:v>
                </c:pt>
              </c:numCache>
            </c:numRef>
          </c:val>
          <c:extLst>
            <c:ext xmlns:c16="http://schemas.microsoft.com/office/drawing/2014/chart" uri="{C3380CC4-5D6E-409C-BE32-E72D297353CC}">
              <c16:uniqueId val="{00000000-2ED9-4C77-B9AD-60FE65E678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2ED9-4C77-B9AD-60FE65E678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82.95</c:v>
                </c:pt>
                <c:pt idx="1">
                  <c:v>83.59</c:v>
                </c:pt>
                <c:pt idx="2">
                  <c:v>84.85</c:v>
                </c:pt>
                <c:pt idx="3">
                  <c:v>84.98</c:v>
                </c:pt>
                <c:pt idx="4">
                  <c:v>84.68</c:v>
                </c:pt>
              </c:numCache>
            </c:numRef>
          </c:val>
          <c:extLst>
            <c:ext xmlns:c16="http://schemas.microsoft.com/office/drawing/2014/chart" uri="{C3380CC4-5D6E-409C-BE32-E72D297353CC}">
              <c16:uniqueId val="{00000000-8C40-400B-8DF8-1FAD049364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C40-400B-8DF8-1FAD049364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101.4</c:v>
                </c:pt>
                <c:pt idx="1">
                  <c:v>98.94</c:v>
                </c:pt>
                <c:pt idx="2">
                  <c:v>100.63</c:v>
                </c:pt>
                <c:pt idx="3">
                  <c:v>107.01</c:v>
                </c:pt>
                <c:pt idx="4">
                  <c:v>88.31</c:v>
                </c:pt>
              </c:numCache>
            </c:numRef>
          </c:val>
          <c:extLst>
            <c:ext xmlns:c16="http://schemas.microsoft.com/office/drawing/2014/chart" uri="{C3380CC4-5D6E-409C-BE32-E72D297353CC}">
              <c16:uniqueId val="{00000000-A7F7-447C-853D-E3106DBE45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7-447C-853D-E3106DBE45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E4-45A5-B721-92239DF519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E4-45A5-B721-92239DF519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C0-4F60-A4FF-F127628AC7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C0-4F60-A4FF-F127628AC7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09-469C-BC3C-ACF6C12844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09-469C-BC3C-ACF6C12844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02-4DFC-95E1-D727D82F83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2-4DFC-95E1-D727D82F83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0B-42F7-B173-E07631DB62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A0B-42F7-B173-E07631DB62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19.73</c:v>
                </c:pt>
                <c:pt idx="1">
                  <c:v>26.33</c:v>
                </c:pt>
                <c:pt idx="2">
                  <c:v>32.950000000000003</c:v>
                </c:pt>
                <c:pt idx="3">
                  <c:v>22.44</c:v>
                </c:pt>
                <c:pt idx="4">
                  <c:v>31.74</c:v>
                </c:pt>
              </c:numCache>
            </c:numRef>
          </c:val>
          <c:extLst>
            <c:ext xmlns:c16="http://schemas.microsoft.com/office/drawing/2014/chart" uri="{C3380CC4-5D6E-409C-BE32-E72D297353CC}">
              <c16:uniqueId val="{00000000-25B0-4B8B-8D72-5BE55D6CD0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5B0-4B8B-8D72-5BE55D6CD0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1067.83</c:v>
                </c:pt>
                <c:pt idx="1">
                  <c:v>799.43</c:v>
                </c:pt>
                <c:pt idx="2">
                  <c:v>653.07000000000005</c:v>
                </c:pt>
                <c:pt idx="3">
                  <c:v>987.35</c:v>
                </c:pt>
                <c:pt idx="4">
                  <c:v>681.93</c:v>
                </c:pt>
              </c:numCache>
            </c:numRef>
          </c:val>
          <c:extLst>
            <c:ext xmlns:c16="http://schemas.microsoft.com/office/drawing/2014/chart" uri="{C3380CC4-5D6E-409C-BE32-E72D297353CC}">
              <c16:uniqueId val="{00000000-BBD9-4261-B4E4-16DAB04909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BD9-4261-B4E4-16DAB04909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東栄町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2935</v>
      </c>
      <c r="AM8" s="37"/>
      <c r="AN8" s="37"/>
      <c r="AO8" s="37"/>
      <c r="AP8" s="37"/>
      <c r="AQ8" s="37"/>
      <c r="AR8" s="37"/>
      <c r="AS8" s="37"/>
      <c r="AT8" s="38">
        <f>データ!T6</f>
        <v>123.38</v>
      </c>
      <c r="AU8" s="38"/>
      <c r="AV8" s="38"/>
      <c r="AW8" s="38"/>
      <c r="AX8" s="38"/>
      <c r="AY8" s="38"/>
      <c r="AZ8" s="38"/>
      <c r="BA8" s="38"/>
      <c r="BB8" s="38">
        <f>データ!U6</f>
        <v>23.79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t="str">
        <f>データ!O6</f>
        <v>該当数値なし</v>
      </c>
      <c r="J10" s="38"/>
      <c r="K10" s="38"/>
      <c r="L10" s="38"/>
      <c r="M10" s="38"/>
      <c r="N10" s="38"/>
      <c r="O10" s="38"/>
      <c r="P10" s="38">
        <f>データ!P6</f>
        <v>8.5399999999999991</v>
      </c>
      <c r="Q10" s="38"/>
      <c r="R10" s="38"/>
      <c r="S10" s="38"/>
      <c r="T10" s="38"/>
      <c r="U10" s="38"/>
      <c r="V10" s="38"/>
      <c r="W10" s="38">
        <f>データ!Q6</f>
        <v>74.02</v>
      </c>
      <c r="X10" s="38"/>
      <c r="Y10" s="38"/>
      <c r="Z10" s="38"/>
      <c r="AA10" s="38"/>
      <c r="AB10" s="38"/>
      <c r="AC10" s="38"/>
      <c r="AD10" s="37">
        <f>データ!R6</f>
        <v>3630</v>
      </c>
      <c r="AE10" s="37"/>
      <c r="AF10" s="37"/>
      <c r="AG10" s="37"/>
      <c r="AH10" s="37"/>
      <c r="AI10" s="37"/>
      <c r="AJ10" s="37"/>
      <c r="AK10" s="2"/>
      <c r="AL10" s="37">
        <f>データ!V6</f>
        <v>248</v>
      </c>
      <c r="AM10" s="37"/>
      <c r="AN10" s="37"/>
      <c r="AO10" s="37"/>
      <c r="AP10" s="37"/>
      <c r="AQ10" s="37"/>
      <c r="AR10" s="37"/>
      <c r="AS10" s="37"/>
      <c r="AT10" s="38">
        <f>データ!W6</f>
        <v>0.37</v>
      </c>
      <c r="AU10" s="38"/>
      <c r="AV10" s="38"/>
      <c r="AW10" s="38"/>
      <c r="AX10" s="38"/>
      <c r="AY10" s="38"/>
      <c r="AZ10" s="38"/>
      <c r="BA10" s="38"/>
      <c r="BB10" s="38">
        <f>データ!X6</f>
        <v>670.27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118</v>
      </c>
      <c r="BM66" s="78"/>
      <c r="BN66" s="78"/>
      <c r="BO66" s="78"/>
      <c r="BP66" s="78"/>
      <c r="BQ66" s="78"/>
      <c r="BR66" s="78"/>
      <c r="BS66" s="78"/>
      <c r="BT66" s="78"/>
      <c r="BU66" s="78"/>
      <c r="BV66" s="78"/>
      <c r="BW66" s="78"/>
      <c r="BX66" s="78"/>
      <c r="BY66" s="78"/>
      <c r="BZ66" s="7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2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4jniDvWNE/VmIIfz4oMy2Jh2dYtjqirMfRP38hiUJIk+vEfadKbu8jvDWPe6VOFIcZqtic9dfVxbky9uSODbyQ==" saltValue="uGa+XmsOA/lp9NvMML9g1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85" t="s">
        <v>54</v>
      </c>
      <c r="I3" s="86"/>
      <c r="J3" s="86"/>
      <c r="K3" s="86"/>
      <c r="L3" s="86"/>
      <c r="M3" s="86"/>
      <c r="N3" s="86"/>
      <c r="O3" s="86"/>
      <c r="P3" s="86"/>
      <c r="Q3" s="86"/>
      <c r="R3" s="86"/>
      <c r="S3" s="86"/>
      <c r="T3" s="86"/>
      <c r="U3" s="86"/>
      <c r="V3" s="86"/>
      <c r="W3" s="86"/>
      <c r="X3" s="87"/>
      <c r="Y3" s="91" t="s">
        <v>55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25">
      <c r="A4" s="14" t="s">
        <v>57</v>
      </c>
      <c r="B4" s="16"/>
      <c r="C4" s="16"/>
      <c r="D4" s="16"/>
      <c r="E4" s="16"/>
      <c r="F4" s="16"/>
      <c r="G4" s="16"/>
      <c r="H4" s="88"/>
      <c r="I4" s="89"/>
      <c r="J4" s="89"/>
      <c r="K4" s="89"/>
      <c r="L4" s="89"/>
      <c r="M4" s="89"/>
      <c r="N4" s="89"/>
      <c r="O4" s="89"/>
      <c r="P4" s="89"/>
      <c r="Q4" s="89"/>
      <c r="R4" s="89"/>
      <c r="S4" s="89"/>
      <c r="T4" s="89"/>
      <c r="U4" s="89"/>
      <c r="V4" s="89"/>
      <c r="W4" s="89"/>
      <c r="X4" s="90"/>
      <c r="Y4" s="84" t="s">
        <v>58</v>
      </c>
      <c r="Z4" s="84"/>
      <c r="AA4" s="84"/>
      <c r="AB4" s="84"/>
      <c r="AC4" s="84"/>
      <c r="AD4" s="84"/>
      <c r="AE4" s="84"/>
      <c r="AF4" s="84"/>
      <c r="AG4" s="84"/>
      <c r="AH4" s="84"/>
      <c r="AI4" s="84"/>
      <c r="AJ4" s="84" t="s">
        <v>59</v>
      </c>
      <c r="AK4" s="84"/>
      <c r="AL4" s="84"/>
      <c r="AM4" s="84"/>
      <c r="AN4" s="84"/>
      <c r="AO4" s="84"/>
      <c r="AP4" s="84"/>
      <c r="AQ4" s="84"/>
      <c r="AR4" s="84"/>
      <c r="AS4" s="84"/>
      <c r="AT4" s="84"/>
      <c r="AU4" s="84" t="s">
        <v>60</v>
      </c>
      <c r="AV4" s="84"/>
      <c r="AW4" s="84"/>
      <c r="AX4" s="84"/>
      <c r="AY4" s="84"/>
      <c r="AZ4" s="84"/>
      <c r="BA4" s="84"/>
      <c r="BB4" s="84"/>
      <c r="BC4" s="84"/>
      <c r="BD4" s="84"/>
      <c r="BE4" s="84"/>
      <c r="BF4" s="84" t="s">
        <v>61</v>
      </c>
      <c r="BG4" s="84"/>
      <c r="BH4" s="84"/>
      <c r="BI4" s="84"/>
      <c r="BJ4" s="84"/>
      <c r="BK4" s="84"/>
      <c r="BL4" s="84"/>
      <c r="BM4" s="84"/>
      <c r="BN4" s="84"/>
      <c r="BO4" s="84"/>
      <c r="BP4" s="84"/>
      <c r="BQ4" s="84" t="s">
        <v>62</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2021</v>
      </c>
      <c r="C6" s="19">
        <f t="shared" ref="C6:X6" si="3">C7</f>
        <v>235628</v>
      </c>
      <c r="D6" s="19">
        <f t="shared" si="3"/>
        <v>47</v>
      </c>
      <c r="E6" s="19">
        <f t="shared" si="3"/>
        <v>17</v>
      </c>
      <c r="F6" s="19">
        <f t="shared" si="3"/>
        <v>5</v>
      </c>
      <c r="G6" s="19">
        <f t="shared" si="3"/>
        <v>0</v>
      </c>
      <c r="H6" s="19" t="str">
        <f t="shared" si="3"/>
        <v>愛知県　東栄町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8.5399999999999991</v>
      </c>
      <c r="Q6" s="20">
        <f t="shared" si="3"/>
        <v>74.02</v>
      </c>
      <c r="R6" s="20">
        <f t="shared" si="3"/>
        <v>3630</v>
      </c>
      <c r="S6" s="20">
        <f t="shared" si="3"/>
        <v>2935</v>
      </c>
      <c r="T6" s="20">
        <f t="shared" si="3"/>
        <v>123.38</v>
      </c>
      <c r="U6" s="20">
        <f t="shared" si="3"/>
        <v>23.79</v>
      </c>
      <c r="V6" s="20">
        <f t="shared" si="3"/>
        <v>248</v>
      </c>
      <c r="W6" s="20">
        <f t="shared" si="3"/>
        <v>0.37</v>
      </c>
      <c r="X6" s="20">
        <f t="shared" si="3"/>
        <v>670.27</v>
      </c>
      <c r="Y6" s="21">
        <f>IF(Y7="",NA(),Y7)</f>
        <v>101.4</v>
      </c>
      <c r="Z6" s="21">
        <f t="shared" ref="Z6:AH6" si="4">IF(Z7="",NA(),Z7)</f>
        <v>98.94</v>
      </c>
      <c r="AA6" s="21">
        <f t="shared" si="4"/>
        <v>100.63</v>
      </c>
      <c r="AB6" s="21">
        <f t="shared" si="4"/>
        <v>107.01</v>
      </c>
      <c r="AC6" s="21">
        <f t="shared" si="4"/>
        <v>88.31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19.73</v>
      </c>
      <c r="BR6" s="21">
        <f t="shared" ref="BR6:BZ6" si="8">IF(BR7="",NA(),BR7)</f>
        <v>26.33</v>
      </c>
      <c r="BS6" s="21">
        <f t="shared" si="8"/>
        <v>32.950000000000003</v>
      </c>
      <c r="BT6" s="21">
        <f t="shared" si="8"/>
        <v>22.44</v>
      </c>
      <c r="BU6" s="21">
        <f t="shared" si="8"/>
        <v>31.74</v>
      </c>
      <c r="BV6" s="21">
        <f t="shared" si="8"/>
        <v>59.8</v>
      </c>
      <c r="BW6" s="21">
        <f t="shared" si="8"/>
        <v>57.77</v>
      </c>
      <c r="BX6" s="21">
        <f t="shared" si="8"/>
        <v>57.31</v>
      </c>
      <c r="BY6" s="21">
        <f t="shared" si="8"/>
        <v>57.08</v>
      </c>
      <c r="BZ6" s="21">
        <f t="shared" si="8"/>
        <v>56.26</v>
      </c>
      <c r="CA6" s="20" t="str">
        <f>IF(CA7="","",IF(CA7="-","【-】","【"&amp;SUBSTITUTE(TEXT(CA7,"#,##0.00"),"-","△")&amp;"】"))</f>
        <v>【60.65】</v>
      </c>
      <c r="CB6" s="21">
        <f>IF(CB7="",NA(),CB7)</f>
        <v>1067.83</v>
      </c>
      <c r="CC6" s="21">
        <f t="shared" ref="CC6:CK6" si="9">IF(CC7="",NA(),CC7)</f>
        <v>799.43</v>
      </c>
      <c r="CD6" s="21">
        <f t="shared" si="9"/>
        <v>653.07000000000005</v>
      </c>
      <c r="CE6" s="21">
        <f t="shared" si="9"/>
        <v>987.35</v>
      </c>
      <c r="CF6" s="21">
        <f t="shared" si="9"/>
        <v>681.93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48.34</v>
      </c>
      <c r="CN6" s="21">
        <f t="shared" ref="CN6:CV6" si="10">IF(CN7="",NA(),CN7)</f>
        <v>49.67</v>
      </c>
      <c r="CO6" s="21">
        <f t="shared" si="10"/>
        <v>47.02</v>
      </c>
      <c r="CP6" s="21">
        <f t="shared" si="10"/>
        <v>49.01</v>
      </c>
      <c r="CQ6" s="21">
        <f t="shared" si="10"/>
        <v>50.33</v>
      </c>
      <c r="CR6" s="21">
        <f t="shared" si="10"/>
        <v>51.75</v>
      </c>
      <c r="CS6" s="21">
        <f t="shared" si="10"/>
        <v>50.68</v>
      </c>
      <c r="CT6" s="21">
        <f t="shared" si="10"/>
        <v>50.14</v>
      </c>
      <c r="CU6" s="21">
        <f t="shared" si="10"/>
        <v>54.83</v>
      </c>
      <c r="CV6" s="21">
        <f t="shared" si="10"/>
        <v>66.53</v>
      </c>
      <c r="CW6" s="20" t="str">
        <f>IF(CW7="","",IF(CW7="-","【-】","【"&amp;SUBSTITUTE(TEXT(CW7,"#,##0.00"),"-","△")&amp;"】"))</f>
        <v>【61.14】</v>
      </c>
      <c r="CX6" s="21">
        <f>IF(CX7="",NA(),CX7)</f>
        <v>82.95</v>
      </c>
      <c r="CY6" s="21">
        <f t="shared" ref="CY6:DG6" si="11">IF(CY7="",NA(),CY7)</f>
        <v>83.59</v>
      </c>
      <c r="CZ6" s="21">
        <f t="shared" si="11"/>
        <v>84.85</v>
      </c>
      <c r="DA6" s="21">
        <f t="shared" si="11"/>
        <v>84.98</v>
      </c>
      <c r="DB6" s="21">
        <f t="shared" si="11"/>
        <v>84.68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5">
      <c r="A7" s="14"/>
      <c r="B7" s="23">
        <v>2021</v>
      </c>
      <c r="C7" s="23">
        <v>235628</v>
      </c>
      <c r="D7" s="23">
        <v>47</v>
      </c>
      <c r="E7" s="23">
        <v>17</v>
      </c>
      <c r="F7" s="23">
        <v>5</v>
      </c>
      <c r="G7" s="23">
        <v>0</v>
      </c>
      <c r="H7" s="23" t="s">
        <v>98</v>
      </c>
      <c r="I7" s="23" t="s">
        <v>99</v>
      </c>
      <c r="J7" s="23" t="s">
        <v>100</v>
      </c>
      <c r="K7" s="23" t="s">
        <v>101</v>
      </c>
      <c r="L7" s="23" t="s">
        <v>102</v>
      </c>
      <c r="M7" s="23" t="s">
        <v>103</v>
      </c>
      <c r="N7" s="24" t="s">
        <v>104</v>
      </c>
      <c r="O7" s="24" t="s">
        <v>105</v>
      </c>
      <c r="P7" s="24">
        <v>8.5399999999999991</v>
      </c>
      <c r="Q7" s="24">
        <v>74.02</v>
      </c>
      <c r="R7" s="24">
        <v>3630</v>
      </c>
      <c r="S7" s="24">
        <v>2935</v>
      </c>
      <c r="T7" s="24">
        <v>123.38</v>
      </c>
      <c r="U7" s="24">
        <v>23.79</v>
      </c>
      <c r="V7" s="24">
        <v>248</v>
      </c>
      <c r="W7" s="24">
        <v>0.37</v>
      </c>
      <c r="X7" s="24">
        <v>670.27</v>
      </c>
      <c r="Y7" s="24">
        <v>101.4</v>
      </c>
      <c r="Z7" s="24">
        <v>98.94</v>
      </c>
      <c r="AA7" s="24">
        <v>100.63</v>
      </c>
      <c r="AB7" s="24">
        <v>107.01</v>
      </c>
      <c r="AC7" s="24">
        <v>88.31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19.73</v>
      </c>
      <c r="BR7" s="24">
        <v>26.33</v>
      </c>
      <c r="BS7" s="24">
        <v>32.950000000000003</v>
      </c>
      <c r="BT7" s="24">
        <v>22.44</v>
      </c>
      <c r="BU7" s="24">
        <v>31.74</v>
      </c>
      <c r="BV7" s="24">
        <v>59.8</v>
      </c>
      <c r="BW7" s="24">
        <v>57.77</v>
      </c>
      <c r="BX7" s="24">
        <v>57.31</v>
      </c>
      <c r="BY7" s="24">
        <v>57.08</v>
      </c>
      <c r="BZ7" s="24">
        <v>56.26</v>
      </c>
      <c r="CA7" s="24">
        <v>60.65</v>
      </c>
      <c r="CB7" s="24">
        <v>1067.83</v>
      </c>
      <c r="CC7" s="24">
        <v>799.43</v>
      </c>
      <c r="CD7" s="24">
        <v>653.07000000000005</v>
      </c>
      <c r="CE7" s="24">
        <v>987.35</v>
      </c>
      <c r="CF7" s="24">
        <v>681.93</v>
      </c>
      <c r="CG7" s="24">
        <v>263.76</v>
      </c>
      <c r="CH7" s="24">
        <v>274.35000000000002</v>
      </c>
      <c r="CI7" s="24">
        <v>273.52</v>
      </c>
      <c r="CJ7" s="24">
        <v>274.99</v>
      </c>
      <c r="CK7" s="24">
        <v>282.08999999999997</v>
      </c>
      <c r="CL7" s="24">
        <v>256.97000000000003</v>
      </c>
      <c r="CM7" s="24">
        <v>48.34</v>
      </c>
      <c r="CN7" s="24">
        <v>49.67</v>
      </c>
      <c r="CO7" s="24">
        <v>47.02</v>
      </c>
      <c r="CP7" s="24">
        <v>49.01</v>
      </c>
      <c r="CQ7" s="24">
        <v>50.33</v>
      </c>
      <c r="CR7" s="24">
        <v>51.75</v>
      </c>
      <c r="CS7" s="24">
        <v>50.68</v>
      </c>
      <c r="CT7" s="24">
        <v>50.14</v>
      </c>
      <c r="CU7" s="24">
        <v>54.83</v>
      </c>
      <c r="CV7" s="24">
        <v>66.53</v>
      </c>
      <c r="CW7" s="24">
        <v>61.14</v>
      </c>
      <c r="CX7" s="24">
        <v>82.95</v>
      </c>
      <c r="CY7" s="24">
        <v>83.59</v>
      </c>
      <c r="CZ7" s="24">
        <v>84.85</v>
      </c>
      <c r="DA7" s="24">
        <v>84.98</v>
      </c>
      <c r="DB7" s="24">
        <v>84.68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111</v>
      </c>
    </row>
    <row r="12" spans="1:145" x14ac:dyDescent="0.25">
      <c r="B12">
        <v>1</v>
      </c>
      <c r="C12">
        <v>1</v>
      </c>
      <c r="D12">
        <v>1</v>
      </c>
      <c r="E12">
        <v>2</v>
      </c>
      <c r="F12">
        <v>3</v>
      </c>
      <c r="G12" t="s">
        <v>112</v>
      </c>
    </row>
    <row r="13" spans="1:145" x14ac:dyDescent="0.2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2023-01-19T01:01:16Z</cp:lastPrinted>
  <dcterms:created xsi:type="dcterms:W3CDTF">2023-01-13T00:02:20Z</dcterms:created>
  <dcterms:modified xsi:type="dcterms:W3CDTF">2023-01-26T04:50:22Z</dcterms:modified>
  <cp:category/>
</cp:coreProperties>
</file>