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1_新城市\"/>
    </mc:Choice>
  </mc:AlternateContent>
  <xr:revisionPtr revIDLastSave="0" documentId="13_ncr:1_{8B456CB0-1E42-4E70-A8AD-35DEE6430C3E}" xr6:coauthVersionLast="47" xr6:coauthVersionMax="47" xr10:uidLastSave="{00000000-0000-0000-0000-000000000000}"/>
  <workbookProtection workbookAlgorithmName="SHA-512" workbookHashValue="TZr34jIGnSj3W4vZPZRGcYXK27lARct5G4g7fcnX3cySgrI30Ludam6l0dzT0q3YBtUkMrqx52wqjo3WT3JNUw==" workbookSaltValue="6A2Bh/SE/cSMM6YTt7Pea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F85" i="4"/>
  <c r="E85" i="4"/>
  <c r="BB10" i="4"/>
  <c r="AT10" i="4"/>
  <c r="AL8" i="4"/>
  <c r="AD8" i="4"/>
  <c r="W8" i="4"/>
  <c r="P8" i="4"/>
</calcChain>
</file>

<file path=xl/sharedStrings.xml><?xml version="1.0" encoding="utf-8"?>
<sst xmlns="http://schemas.openxmlformats.org/spreadsheetml/2006/main" count="236" uniqueCount="115">
  <si>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</si>
  <si>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</si>
  <si>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</si>
  <si>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</si>
  <si>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</si>
  <si>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</si>
  <si>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</si>
  <si>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</si>
  <si>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</si>
  <si>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</si>
  <si>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</si>
  <si>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</si>
  <si>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</si>
  <si>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</si>
  <si>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</si>
  <si>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</si>
  <si>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</si>
  <si>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</si>
  <si>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</si>
  <si>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</si>
  <si>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</si>
  <si>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</si>
  <si>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</si>
  <si>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</si>
  <si>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</si>
  <si>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</si>
  <si>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</si>
  <si>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</si>
  <si>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</si>
  <si>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</si>
  <si>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</si>
  <si>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</si>
  <si>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</si>
  <si>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</si>
  <si>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</si>
  <si>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</si>
  <si>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</si>
  <si>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</si>
  <si>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</si>
  <si>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</si>
  <si>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</si>
  <si>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</si>
  <si>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</si>
  <si>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</si>
  <si>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</si>
  <si>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</si>
  <si>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</si>
  <si>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</si>
  <si>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</si>
  <si>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</si>
  <si>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</si>
  <si>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</si>
  <si>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</si>
  <si>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</si>
  <si>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</si>
  <si>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</si>
  <si>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</si>
  <si>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</si>
  <si>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</si>
  <si>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</si>
  <si>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</si>
  <si>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</si>
  <si>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</si>
  <si>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</si>
  <si>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</si>
  <si>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</si>
  <si>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</si>
  <si>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</si>
  <si>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</si>
  <si>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</si>
  <si>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</si>
  <si>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</si>
  <si>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</si>
  <si>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</si>
  <si>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</si>
  <si>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</si>
  <si>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</si>
  <si>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</si>
  <si>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</si>
  <si>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</si>
  <si>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</si>
  <si>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</si>
  <si>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</si>
  <si>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</si>
  <si>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</si>
  <si>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</si>
  <si>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</si>
  <si>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</si>
  <si>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</si>
  <si>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</si>
  <si>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</si>
  <si>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</si>
  <si>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</si>
  <si>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</si>
  <si>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</si>
  <si>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</si>
  <si>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</si>
  <si>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</si>
  <si>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</si>
  <si>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</si>
  <si>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</si>
  <si>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</si>
  <si>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</si>
  <si>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</si>
  <si>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</si>
  <si>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</si>
  <si>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</si>
  <si>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令和3年度決算は、使用料収入の増加などにより純利益が増加したが、人口減少や節水機器の普及により厳しい経営状況になることが予想される。また、企業の持続性・安定性には課題があるといえ、今後更新投資の際には経費削減を目的としたダウンサイジングの検討が必要と考えられる。
令和2年3月に策定した経営戦略の進捗状況について、PDCAサイクルに基づいたフォローアップを3年に1回行い（令和4年度見直し予定）、経営の健全化を目指す。</t>
    <rPh sb="0" eb="2">
      <t>レイワ</t>
    </rPh>
    <rPh sb="3" eb="5">
      <t>ネンド</t>
    </rPh>
    <rPh sb="5" eb="7">
      <t>ケッサン</t>
    </rPh>
    <rPh sb="9" eb="12">
      <t>シヨウリョウ</t>
    </rPh>
    <rPh sb="12" eb="14">
      <t>シュウニュウ</t>
    </rPh>
    <rPh sb="15" eb="17">
      <t>ゾウカ</t>
    </rPh>
    <rPh sb="22" eb="23">
      <t>ジュン</t>
    </rPh>
    <rPh sb="23" eb="25">
      <t>リエキ</t>
    </rPh>
    <rPh sb="26" eb="28">
      <t>ゾウカ</t>
    </rPh>
    <rPh sb="32" eb="34">
      <t>ジンコウ</t>
    </rPh>
    <rPh sb="34" eb="36">
      <t>ゲンショウ</t>
    </rPh>
    <rPh sb="37" eb="39">
      <t>セッスイ</t>
    </rPh>
    <rPh sb="39" eb="41">
      <t>キキ</t>
    </rPh>
    <rPh sb="42" eb="44">
      <t>フキュウ</t>
    </rPh>
    <rPh sb="47" eb="48">
      <t>キビ</t>
    </rPh>
    <rPh sb="50" eb="52">
      <t>ケイエイ</t>
    </rPh>
    <rPh sb="52" eb="54">
      <t>ジョウキョウ</t>
    </rPh>
    <rPh sb="60" eb="62">
      <t>ヨソウ</t>
    </rPh>
    <rPh sb="69" eb="71">
      <t>キギョウ</t>
    </rPh>
    <rPh sb="72" eb="75">
      <t>ジゾクセイ</t>
    </rPh>
    <rPh sb="76" eb="79">
      <t>アンテイセイ</t>
    </rPh>
    <rPh sb="81" eb="83">
      <t>カダイ</t>
    </rPh>
    <rPh sb="90" eb="92">
      <t>コンゴ</t>
    </rPh>
    <rPh sb="92" eb="94">
      <t>コウシン</t>
    </rPh>
    <rPh sb="94" eb="96">
      <t>トウシ</t>
    </rPh>
    <rPh sb="97" eb="98">
      <t>サイ</t>
    </rPh>
    <rPh sb="100" eb="102">
      <t>ケイヒ</t>
    </rPh>
    <rPh sb="102" eb="104">
      <t>サクゲン</t>
    </rPh>
    <rPh sb="105" eb="107">
      <t>モクテキ</t>
    </rPh>
    <rPh sb="119" eb="121">
      <t>ケントウ</t>
    </rPh>
    <rPh sb="122" eb="124">
      <t>ヒツヨウ</t>
    </rPh>
    <rPh sb="125" eb="126">
      <t>カンガ</t>
    </rPh>
    <rPh sb="132" eb="134">
      <t>レイワ</t>
    </rPh>
    <rPh sb="135" eb="136">
      <t>ネン</t>
    </rPh>
    <rPh sb="137" eb="138">
      <t>ガツ</t>
    </rPh>
    <rPh sb="139" eb="141">
      <t>サクテイ</t>
    </rPh>
    <rPh sb="143" eb="145">
      <t>ケイエイ</t>
    </rPh>
    <rPh sb="145" eb="147">
      <t>センリャク</t>
    </rPh>
    <rPh sb="148" eb="150">
      <t>シンチョク</t>
    </rPh>
    <rPh sb="150" eb="152">
      <t>ジョウキョウ</t>
    </rPh>
    <rPh sb="166" eb="167">
      <t>モト</t>
    </rPh>
    <rPh sb="179" eb="180">
      <t>ネン</t>
    </rPh>
    <rPh sb="182" eb="183">
      <t>カイ</t>
    </rPh>
    <rPh sb="183" eb="184">
      <t>オコナ</t>
    </rPh>
    <rPh sb="186" eb="188">
      <t>レイワ</t>
    </rPh>
    <rPh sb="189" eb="191">
      <t>ネンド</t>
    </rPh>
    <rPh sb="191" eb="193">
      <t>ミナオ</t>
    </rPh>
    <rPh sb="194" eb="196">
      <t>ヨテイ</t>
    </rPh>
    <rPh sb="198" eb="200">
      <t>ケイエイ</t>
    </rPh>
    <rPh sb="201" eb="204">
      <t>ケンゼンカ</t>
    </rPh>
    <rPh sb="205" eb="207">
      <t>メザ</t>
    </rPh>
    <phoneticPr fontId="13"/>
  </si>
  <si>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</si>
  <si>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</si>
  <si>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</si>
  <si>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</si>
  <si>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</si>
  <si>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①経常収支比率は、有収水量の増加等により使用料収入が増加したため、昨年度から3.85ポイント上昇した。
③流動比率は、昨年度から20.43ポイント上昇し類似団体平均を上回っている。しかし、100％を下回っているため、経営改善により支払能力を高める必要がある。
④企業債残高対事業規模比率は企業債残高の減少と使用料収入の増加により、昨年度から101.31ポイント低下したが、未だ類似団体と比較して高く企業の持続性・安定性に課題があると考えられる。今後、使用料の見直しとともに投資規模の検討を行う必要がある。
⑥汚水処理原価は、一般会計から「分流式下水道等に要する経費」として繰入を受けた分のうち、昨年度は使用料単価（使用料収入/年間有収水量）を168.35円/㎥まで上げたときに回収できる分を汚水処理費に含めていたが、当年度はこの単価を172.22円/㎥としたため汚水処理費が増加し、昨年度から3.87円上昇している。
⑧水洗化率は類似団体と比べて低い数値となっており、水洗化率向上の取組が必要であると考える。</t>
    <rPh sb="1" eb="3">
      <t>ケイジョウ</t>
    </rPh>
    <rPh sb="3" eb="5">
      <t>シュウシ</t>
    </rPh>
    <rPh sb="5" eb="7">
      <t>ヒリツ</t>
    </rPh>
    <rPh sb="9" eb="11">
      <t>ユウシュウ</t>
    </rPh>
    <rPh sb="11" eb="13">
      <t>スイリョウ</t>
    </rPh>
    <rPh sb="14" eb="16">
      <t>ゾウカ</t>
    </rPh>
    <rPh sb="16" eb="17">
      <t>トウ</t>
    </rPh>
    <rPh sb="20" eb="23">
      <t>シヨウリョウ</t>
    </rPh>
    <rPh sb="23" eb="25">
      <t>シュウニュウ</t>
    </rPh>
    <rPh sb="26" eb="28">
      <t>ゾウカ</t>
    </rPh>
    <rPh sb="33" eb="36">
      <t>サクネンド</t>
    </rPh>
    <rPh sb="46" eb="48">
      <t>ジョウショウ</t>
    </rPh>
    <rPh sb="53" eb="55">
      <t>リュウドウ</t>
    </rPh>
    <rPh sb="55" eb="57">
      <t>ヒリツ</t>
    </rPh>
    <rPh sb="59" eb="62">
      <t>サクネンド</t>
    </rPh>
    <rPh sb="73" eb="75">
      <t>ジョウショウ</t>
    </rPh>
    <rPh sb="76" eb="78">
      <t>ルイジ</t>
    </rPh>
    <rPh sb="78" eb="80">
      <t>ダンタイ</t>
    </rPh>
    <rPh sb="80" eb="82">
      <t>ヘイキン</t>
    </rPh>
    <rPh sb="83" eb="85">
      <t>ウワマワ</t>
    </rPh>
    <rPh sb="99" eb="101">
      <t>シタマワ</t>
    </rPh>
    <rPh sb="108" eb="110">
      <t>ケイエイ</t>
    </rPh>
    <rPh sb="110" eb="112">
      <t>カイゼン</t>
    </rPh>
    <rPh sb="115" eb="117">
      <t>シハライ</t>
    </rPh>
    <rPh sb="117" eb="119">
      <t>ノウリョク</t>
    </rPh>
    <rPh sb="120" eb="121">
      <t>タカ</t>
    </rPh>
    <rPh sb="123" eb="125">
      <t>ヒツヨウ</t>
    </rPh>
    <rPh sb="131" eb="134">
      <t>キギョウサイ</t>
    </rPh>
    <rPh sb="134" eb="136">
      <t>ザンダカ</t>
    </rPh>
    <rPh sb="136" eb="137">
      <t>タイ</t>
    </rPh>
    <rPh sb="137" eb="139">
      <t>ジギョウ</t>
    </rPh>
    <rPh sb="139" eb="141">
      <t>キボ</t>
    </rPh>
    <rPh sb="141" eb="143">
      <t>ヒリツ</t>
    </rPh>
    <rPh sb="144" eb="147">
      <t>キギョウサイ</t>
    </rPh>
    <rPh sb="147" eb="149">
      <t>ザンダカ</t>
    </rPh>
    <rPh sb="150" eb="152">
      <t>ゲンショウ</t>
    </rPh>
    <rPh sb="153" eb="156">
      <t>シヨウリョウ</t>
    </rPh>
    <rPh sb="156" eb="158">
      <t>シュウニュウ</t>
    </rPh>
    <rPh sb="159" eb="161">
      <t>ゾウカ</t>
    </rPh>
    <rPh sb="165" eb="168">
      <t>サクネンド</t>
    </rPh>
    <rPh sb="180" eb="182">
      <t>テイカ</t>
    </rPh>
    <rPh sb="186" eb="187">
      <t>イマ</t>
    </rPh>
    <rPh sb="188" eb="190">
      <t>ルイジ</t>
    </rPh>
    <rPh sb="190" eb="192">
      <t>ダンタイ</t>
    </rPh>
    <rPh sb="193" eb="195">
      <t>ヒカク</t>
    </rPh>
    <rPh sb="197" eb="198">
      <t>タカ</t>
    </rPh>
    <rPh sb="199" eb="201">
      <t>キギョウ</t>
    </rPh>
    <rPh sb="202" eb="205">
      <t>ジゾクセイ</t>
    </rPh>
    <rPh sb="206" eb="209">
      <t>アンテイセイ</t>
    </rPh>
    <rPh sb="210" eb="212">
      <t>カダイ</t>
    </rPh>
    <rPh sb="216" eb="217">
      <t>カンガ</t>
    </rPh>
    <rPh sb="222" eb="224">
      <t>コンゴ</t>
    </rPh>
    <rPh sb="225" eb="228">
      <t>シヨウリョウ</t>
    </rPh>
    <rPh sb="229" eb="231">
      <t>ミナオ</t>
    </rPh>
    <rPh sb="236" eb="238">
      <t>トウシ</t>
    </rPh>
    <rPh sb="238" eb="240">
      <t>キボ</t>
    </rPh>
    <rPh sb="241" eb="243">
      <t>ケントウ</t>
    </rPh>
    <rPh sb="244" eb="245">
      <t>オコナ</t>
    </rPh>
    <rPh sb="246" eb="248">
      <t>ヒツヨウ</t>
    </rPh>
    <rPh sb="254" eb="256">
      <t>オスイ</t>
    </rPh>
    <rPh sb="256" eb="258">
      <t>ショリ</t>
    </rPh>
    <rPh sb="258" eb="260">
      <t>ゲンカ</t>
    </rPh>
    <rPh sb="262" eb="264">
      <t>イッパン</t>
    </rPh>
    <rPh sb="264" eb="266">
      <t>カイケイ</t>
    </rPh>
    <rPh sb="269" eb="271">
      <t>ブンリュウ</t>
    </rPh>
    <rPh sb="271" eb="272">
      <t>シキ</t>
    </rPh>
    <rPh sb="272" eb="275">
      <t>ゲスイドウ</t>
    </rPh>
    <rPh sb="275" eb="276">
      <t>トウ</t>
    </rPh>
    <rPh sb="277" eb="278">
      <t>ヨウ</t>
    </rPh>
    <rPh sb="280" eb="282">
      <t>ケイヒ</t>
    </rPh>
    <rPh sb="286" eb="288">
      <t>クリイレ</t>
    </rPh>
    <rPh sb="289" eb="290">
      <t>ウ</t>
    </rPh>
    <rPh sb="292" eb="293">
      <t>ブン</t>
    </rPh>
    <rPh sb="297" eb="300">
      <t>サクネンド</t>
    </rPh>
    <rPh sb="301" eb="304">
      <t>シヨウリョウ</t>
    </rPh>
    <rPh sb="304" eb="306">
      <t>タンカ</t>
    </rPh>
    <rPh sb="307" eb="310">
      <t>シヨウリョウ</t>
    </rPh>
    <rPh sb="310" eb="312">
      <t>シュウニュウ</t>
    </rPh>
    <rPh sb="313" eb="315">
      <t>ネンカン</t>
    </rPh>
    <rPh sb="315" eb="317">
      <t>ユウシュウ</t>
    </rPh>
    <rPh sb="317" eb="319">
      <t>スイリョウ</t>
    </rPh>
    <rPh sb="327" eb="328">
      <t>エン</t>
    </rPh>
    <rPh sb="332" eb="333">
      <t>ア</t>
    </rPh>
    <rPh sb="338" eb="340">
      <t>カイシュウ</t>
    </rPh>
    <rPh sb="343" eb="344">
      <t>ブン</t>
    </rPh>
    <rPh sb="345" eb="347">
      <t>オスイ</t>
    </rPh>
    <rPh sb="347" eb="350">
      <t>ショリヒ</t>
    </rPh>
    <rPh sb="358" eb="361">
      <t>トウネンド</t>
    </rPh>
    <rPh sb="364" eb="366">
      <t>タンカ</t>
    </rPh>
    <rPh sb="373" eb="374">
      <t>エン</t>
    </rPh>
    <rPh sb="381" eb="383">
      <t>オスイ</t>
    </rPh>
    <rPh sb="383" eb="385">
      <t>ショリ</t>
    </rPh>
    <rPh sb="385" eb="386">
      <t>ヒ</t>
    </rPh>
    <rPh sb="387" eb="389">
      <t>ゾウカ</t>
    </rPh>
    <rPh sb="391" eb="394">
      <t>サクネンド</t>
    </rPh>
    <rPh sb="400" eb="401">
      <t>エン</t>
    </rPh>
    <rPh sb="401" eb="403">
      <t>ジョウショウ</t>
    </rPh>
    <rPh sb="410" eb="413">
      <t>スイセンカ</t>
    </rPh>
    <rPh sb="413" eb="414">
      <t>リツ</t>
    </rPh>
    <rPh sb="415" eb="417">
      <t>ルイジ</t>
    </rPh>
    <rPh sb="417" eb="419">
      <t>ダンタイ</t>
    </rPh>
    <rPh sb="420" eb="421">
      <t>クラ</t>
    </rPh>
    <rPh sb="423" eb="424">
      <t>ヒク</t>
    </rPh>
    <rPh sb="425" eb="427">
      <t>スウチ</t>
    </rPh>
    <rPh sb="434" eb="437">
      <t>スイセンカ</t>
    </rPh>
    <rPh sb="437" eb="438">
      <t>リツ</t>
    </rPh>
    <rPh sb="438" eb="440">
      <t>コウジョウ</t>
    </rPh>
    <rPh sb="441" eb="443">
      <t>トリクミ</t>
    </rPh>
    <rPh sb="444" eb="446">
      <t>ヒツヨウ</t>
    </rPh>
    <rPh sb="450" eb="451">
      <t>カンガ</t>
    </rPh>
    <phoneticPr fontId="13"/>
  </si>
  <si>
    <t>①有形固定資産減価償却率は類似団体と比べ低くなっている。
③管渠改善率も類似団体と比べ低くなっている。これらにより、現状施設の改築等の必要性は低いといえるが、今後迎える改築に向けた財源の確保や長期的な投資計画の検討が必要であると考えられる。</t>
    <rPh sb="1" eb="3">
      <t>ユウケイ</t>
    </rPh>
    <rPh sb="3" eb="7">
      <t>コテイシサン</t>
    </rPh>
    <rPh sb="7" eb="9">
      <t>ゲンカ</t>
    </rPh>
    <rPh sb="9" eb="11">
      <t>ショウキャク</t>
    </rPh>
    <rPh sb="11" eb="12">
      <t>リツ</t>
    </rPh>
    <rPh sb="13" eb="15">
      <t>ルイジ</t>
    </rPh>
    <rPh sb="15" eb="17">
      <t>ダンタイ</t>
    </rPh>
    <rPh sb="18" eb="19">
      <t>クラ</t>
    </rPh>
    <rPh sb="20" eb="21">
      <t>ヒク</t>
    </rPh>
    <rPh sb="30" eb="32">
      <t>カンキョ</t>
    </rPh>
    <rPh sb="32" eb="35">
      <t>カイゼンリツ</t>
    </rPh>
    <rPh sb="36" eb="38">
      <t>ルイジ</t>
    </rPh>
    <rPh sb="38" eb="40">
      <t>ダンタイ</t>
    </rPh>
    <rPh sb="41" eb="42">
      <t>クラ</t>
    </rPh>
    <rPh sb="43" eb="44">
      <t>ヒク</t>
    </rPh>
    <rPh sb="58" eb="60">
      <t>ゲンジョウ</t>
    </rPh>
    <rPh sb="60" eb="62">
      <t>シセツ</t>
    </rPh>
    <rPh sb="63" eb="65">
      <t>カイチク</t>
    </rPh>
    <rPh sb="65" eb="66">
      <t>トウ</t>
    </rPh>
    <rPh sb="67" eb="70">
      <t>ヒツヨウセイ</t>
    </rPh>
    <rPh sb="71" eb="72">
      <t>ヒク</t>
    </rPh>
    <rPh sb="79" eb="81">
      <t>コンゴ</t>
    </rPh>
    <rPh sb="81" eb="82">
      <t>ムカ</t>
    </rPh>
    <rPh sb="84" eb="86">
      <t>カイチク</t>
    </rPh>
    <rPh sb="87" eb="88">
      <t>ム</t>
    </rPh>
    <rPh sb="90" eb="92">
      <t>ザイゲン</t>
    </rPh>
    <rPh sb="93" eb="95">
      <t>カクホ</t>
    </rPh>
    <rPh sb="96" eb="99">
      <t>チョウキテキ</t>
    </rPh>
    <rPh sb="100" eb="102">
      <t>トウシ</t>
    </rPh>
    <rPh sb="102" eb="104">
      <t>ケイカク</t>
    </rPh>
    <rPh sb="105" eb="107">
      <t>ケントウ</t>
    </rPh>
    <rPh sb="108" eb="110">
      <t>ヒツヨウ</t>
    </rPh>
    <rPh sb="114" eb="115">
      <t>カンガ</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</si>
</sst>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A1-43F6-9A6F-AA9C4ACDE5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0.17</c:v>
                </c:pt>
                <c:pt idx="3">
                  <c:v>0.15</c:v>
                </c:pt>
                <c:pt idx="4">
                  <c:v>0.15</c:v>
                </c:pt>
              </c:numCache>
            </c:numRef>
          </c:val>
          <c:smooth val="0"/>
          <c:extLst>
            <c:ext xmlns:c16="http://schemas.microsoft.com/office/drawing/2014/chart" uri="{C3380CC4-5D6E-409C-BE32-E72D297353CC}">
              <c16:uniqueId val="{00000001-AFA1-43F6-9A6F-AA9C4ACDE5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86-4A11-9EF6-C91AF14DAE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57.42</c:v>
                </c:pt>
                <c:pt idx="3">
                  <c:v>56.72</c:v>
                </c:pt>
                <c:pt idx="4">
                  <c:v>56.43</c:v>
                </c:pt>
              </c:numCache>
            </c:numRef>
          </c:val>
          <c:smooth val="0"/>
          <c:extLst>
            <c:ext xmlns:c16="http://schemas.microsoft.com/office/drawing/2014/chart" uri="{C3380CC4-5D6E-409C-BE32-E72D297353CC}">
              <c16:uniqueId val="{00000001-CC86-4A11-9EF6-C91AF14DAE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86.43</c:v>
                </c:pt>
                <c:pt idx="1">
                  <c:v>86.3</c:v>
                </c:pt>
                <c:pt idx="2">
                  <c:v>85.35</c:v>
                </c:pt>
                <c:pt idx="3">
                  <c:v>87.05</c:v>
                </c:pt>
                <c:pt idx="4">
                  <c:v>90.53</c:v>
                </c:pt>
              </c:numCache>
            </c:numRef>
          </c:val>
          <c:extLst>
            <c:ext xmlns:c16="http://schemas.microsoft.com/office/drawing/2014/chart" uri="{C3380CC4-5D6E-409C-BE32-E72D297353CC}">
              <c16:uniqueId val="{00000000-C251-45BE-B363-9C7D193A4C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90.42</c:v>
                </c:pt>
                <c:pt idx="3">
                  <c:v>90.72</c:v>
                </c:pt>
                <c:pt idx="4">
                  <c:v>91.07</c:v>
                </c:pt>
              </c:numCache>
            </c:numRef>
          </c:val>
          <c:smooth val="0"/>
          <c:extLst>
            <c:ext xmlns:c16="http://schemas.microsoft.com/office/drawing/2014/chart" uri="{C3380CC4-5D6E-409C-BE32-E72D297353CC}">
              <c16:uniqueId val="{00000001-C251-45BE-B363-9C7D193A4C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95.64</c:v>
                </c:pt>
                <c:pt idx="1">
                  <c:v>97.4</c:v>
                </c:pt>
                <c:pt idx="2">
                  <c:v>109.56</c:v>
                </c:pt>
                <c:pt idx="3">
                  <c:v>115.2</c:v>
                </c:pt>
                <c:pt idx="4">
                  <c:v>119.05</c:v>
                </c:pt>
              </c:numCache>
            </c:numRef>
          </c:val>
          <c:extLst>
            <c:ext xmlns:c16="http://schemas.microsoft.com/office/drawing/2014/chart" uri="{C3380CC4-5D6E-409C-BE32-E72D297353CC}">
              <c16:uniqueId val="{00000000-CE6E-4B8A-9EF1-F6823E41C5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104.14</c:v>
                </c:pt>
                <c:pt idx="2">
                  <c:v>106.81</c:v>
                </c:pt>
                <c:pt idx="3">
                  <c:v>106.5</c:v>
                </c:pt>
                <c:pt idx="4">
                  <c:v>106.22</c:v>
                </c:pt>
              </c:numCache>
            </c:numRef>
          </c:val>
          <c:smooth val="0"/>
          <c:extLst>
            <c:ext xmlns:c16="http://schemas.microsoft.com/office/drawing/2014/chart" uri="{C3380CC4-5D6E-409C-BE32-E72D297353CC}">
              <c16:uniqueId val="{00000001-CE6E-4B8A-9EF1-F6823E41C5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5.86</c:v>
                </c:pt>
                <c:pt idx="1">
                  <c:v>8.73</c:v>
                </c:pt>
                <c:pt idx="2">
                  <c:v>11.37</c:v>
                </c:pt>
                <c:pt idx="3">
                  <c:v>13.84</c:v>
                </c:pt>
                <c:pt idx="4">
                  <c:v>16.399999999999999</c:v>
                </c:pt>
              </c:numCache>
            </c:numRef>
          </c:val>
          <c:extLst>
            <c:ext xmlns:c16="http://schemas.microsoft.com/office/drawing/2014/chart" uri="{C3380CC4-5D6E-409C-BE32-E72D297353CC}">
              <c16:uniqueId val="{00000000-D024-4F05-89A8-2BFDD45787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15.95</c:v>
                </c:pt>
                <c:pt idx="2">
                  <c:v>29.23</c:v>
                </c:pt>
                <c:pt idx="3">
                  <c:v>20.78</c:v>
                </c:pt>
                <c:pt idx="4">
                  <c:v>23.54</c:v>
                </c:pt>
              </c:numCache>
            </c:numRef>
          </c:val>
          <c:smooth val="0"/>
          <c:extLst>
            <c:ext xmlns:c16="http://schemas.microsoft.com/office/drawing/2014/chart" uri="{C3380CC4-5D6E-409C-BE32-E72D297353CC}">
              <c16:uniqueId val="{00000001-D024-4F05-89A8-2BFDD45787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24-4F52-B928-69FB2866B2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1.37</c:v>
                </c:pt>
                <c:pt idx="3" formatCode="#,##0.00;&quot;△&quot;#,##0.00;&quot;-&quot;">
                  <c:v>1.34</c:v>
                </c:pt>
                <c:pt idx="4" formatCode="#,##0.00;&quot;△&quot;#,##0.00;&quot;-&quot;">
                  <c:v>1.5</c:v>
                </c:pt>
              </c:numCache>
            </c:numRef>
          </c:val>
          <c:smooth val="0"/>
          <c:extLst>
            <c:ext xmlns:c16="http://schemas.microsoft.com/office/drawing/2014/chart" uri="{C3380CC4-5D6E-409C-BE32-E72D297353CC}">
              <c16:uniqueId val="{00000001-6B24-4F52-B928-69FB2866B2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21.86</c:v>
                </c:pt>
                <c:pt idx="1">
                  <c:v>27.66</c:v>
                </c:pt>
                <c:pt idx="2">
                  <c:v>4.7699999999999996</c:v>
                </c:pt>
                <c:pt idx="3" formatCode="#,##0.00;&quot;△&quot;#,##0.00">
                  <c:v>0</c:v>
                </c:pt>
                <c:pt idx="4" formatCode="#,##0.00;&quot;△&quot;#,##0.00">
                  <c:v>0</c:v>
                </c:pt>
              </c:numCache>
            </c:numRef>
          </c:val>
          <c:extLst>
            <c:ext xmlns:c16="http://schemas.microsoft.com/office/drawing/2014/chart" uri="{C3380CC4-5D6E-409C-BE32-E72D297353CC}">
              <c16:uniqueId val="{00000000-6AA5-4091-9CE3-E6924F56C3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73.180000000000007</c:v>
                </c:pt>
                <c:pt idx="2">
                  <c:v>34.4</c:v>
                </c:pt>
                <c:pt idx="3">
                  <c:v>18.36</c:v>
                </c:pt>
                <c:pt idx="4">
                  <c:v>18.010000000000002</c:v>
                </c:pt>
              </c:numCache>
            </c:numRef>
          </c:val>
          <c:smooth val="0"/>
          <c:extLst>
            <c:ext xmlns:c16="http://schemas.microsoft.com/office/drawing/2014/chart" uri="{C3380CC4-5D6E-409C-BE32-E72D297353CC}">
              <c16:uniqueId val="{00000001-6AA5-4091-9CE3-E6924F56C3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44.22</c:v>
                </c:pt>
                <c:pt idx="1">
                  <c:v>39.909999999999997</c:v>
                </c:pt>
                <c:pt idx="2">
                  <c:v>52.9</c:v>
                </c:pt>
                <c:pt idx="3">
                  <c:v>68.78</c:v>
                </c:pt>
                <c:pt idx="4">
                  <c:v>89.21</c:v>
                </c:pt>
              </c:numCache>
            </c:numRef>
          </c:val>
          <c:extLst>
            <c:ext xmlns:c16="http://schemas.microsoft.com/office/drawing/2014/chart" uri="{C3380CC4-5D6E-409C-BE32-E72D297353CC}">
              <c16:uniqueId val="{00000000-AA2C-4983-B66F-7F4BE1A6A0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52.32</c:v>
                </c:pt>
                <c:pt idx="2">
                  <c:v>68.17</c:v>
                </c:pt>
                <c:pt idx="3">
                  <c:v>55.6</c:v>
                </c:pt>
                <c:pt idx="4">
                  <c:v>59.4</c:v>
                </c:pt>
              </c:numCache>
            </c:numRef>
          </c:val>
          <c:smooth val="0"/>
          <c:extLst>
            <c:ext xmlns:c16="http://schemas.microsoft.com/office/drawing/2014/chart" uri="{C3380CC4-5D6E-409C-BE32-E72D297353CC}">
              <c16:uniqueId val="{00000001-AA2C-4983-B66F-7F4BE1A6A0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2084.87</c:v>
                </c:pt>
                <c:pt idx="1">
                  <c:v>1993.31</c:v>
                </c:pt>
                <c:pt idx="2">
                  <c:v>1525.52</c:v>
                </c:pt>
                <c:pt idx="3">
                  <c:v>1373.94</c:v>
                </c:pt>
                <c:pt idx="4">
                  <c:v>1272.6300000000001</c:v>
                </c:pt>
              </c:numCache>
            </c:numRef>
          </c:val>
          <c:extLst>
            <c:ext xmlns:c16="http://schemas.microsoft.com/office/drawing/2014/chart" uri="{C3380CC4-5D6E-409C-BE32-E72D297353CC}">
              <c16:uniqueId val="{00000000-CD6D-4401-A34A-A3D18F28EF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789.44</c:v>
                </c:pt>
                <c:pt idx="3">
                  <c:v>789.08</c:v>
                </c:pt>
                <c:pt idx="4">
                  <c:v>747.84</c:v>
                </c:pt>
              </c:numCache>
            </c:numRef>
          </c:val>
          <c:smooth val="0"/>
          <c:extLst>
            <c:ext xmlns:c16="http://schemas.microsoft.com/office/drawing/2014/chart" uri="{C3380CC4-5D6E-409C-BE32-E72D297353CC}">
              <c16:uniqueId val="{00000001-CD6D-4401-A34A-A3D18F28EF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83.32</c:v>
                </c:pt>
                <c:pt idx="1">
                  <c:v>93.15</c:v>
                </c:pt>
                <c:pt idx="2">
                  <c:v>100</c:v>
                </c:pt>
                <c:pt idx="3">
                  <c:v>99.36</c:v>
                </c:pt>
                <c:pt idx="4">
                  <c:v>99.39</c:v>
                </c:pt>
              </c:numCache>
            </c:numRef>
          </c:val>
          <c:extLst>
            <c:ext xmlns:c16="http://schemas.microsoft.com/office/drawing/2014/chart" uri="{C3380CC4-5D6E-409C-BE32-E72D297353CC}">
              <c16:uniqueId val="{00000000-B269-4F92-B175-B6D44F8531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87.29</c:v>
                </c:pt>
                <c:pt idx="3">
                  <c:v>88.25</c:v>
                </c:pt>
                <c:pt idx="4">
                  <c:v>90.17</c:v>
                </c:pt>
              </c:numCache>
            </c:numRef>
          </c:val>
          <c:smooth val="0"/>
          <c:extLst>
            <c:ext xmlns:c16="http://schemas.microsoft.com/office/drawing/2014/chart" uri="{C3380CC4-5D6E-409C-BE32-E72D297353CC}">
              <c16:uniqueId val="{00000001-B269-4F92-B175-B6D44F8531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172.38</c:v>
                </c:pt>
                <c:pt idx="1">
                  <c:v>154</c:v>
                </c:pt>
                <c:pt idx="2">
                  <c:v>157.13</c:v>
                </c:pt>
                <c:pt idx="3">
                  <c:v>168.35</c:v>
                </c:pt>
                <c:pt idx="4">
                  <c:v>172.22</c:v>
                </c:pt>
              </c:numCache>
            </c:numRef>
          </c:val>
          <c:extLst>
            <c:ext xmlns:c16="http://schemas.microsoft.com/office/drawing/2014/chart" uri="{C3380CC4-5D6E-409C-BE32-E72D297353CC}">
              <c16:uniqueId val="{00000000-F5CE-4077-AEF8-8B7A2D7695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176.67</c:v>
                </c:pt>
                <c:pt idx="3">
                  <c:v>176.37</c:v>
                </c:pt>
                <c:pt idx="4">
                  <c:v>173.17</c:v>
                </c:pt>
              </c:numCache>
            </c:numRef>
          </c:val>
          <c:smooth val="0"/>
          <c:extLst>
            <c:ext xmlns:c16="http://schemas.microsoft.com/office/drawing/2014/chart" uri="{C3380CC4-5D6E-409C-BE32-E72D297353CC}">
              <c16:uniqueId val="{00000001-F5CE-4077-AEF8-8B7A2D7695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96772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1328125" defaultRowHeight="13.3" x14ac:dyDescent="0.25"/>
  <cols>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新城市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44501</v>
      </c>
      <c r="AM8" s="36"/>
      <c r="AN8" s="36"/>
      <c r="AO8" s="36"/>
      <c r="AP8" s="36"/>
      <c r="AQ8" s="36"/>
      <c r="AR8" s="36"/>
      <c r="AS8" s="36"/>
      <c r="AT8" s="37">
        <f>データ!T6</f>
        <v>499.23</v>
      </c>
      <c r="AU8" s="37"/>
      <c r="AV8" s="37"/>
      <c r="AW8" s="37"/>
      <c r="AX8" s="37"/>
      <c r="AY8" s="37"/>
      <c r="AZ8" s="37"/>
      <c r="BA8" s="37"/>
      <c r="BB8" s="37">
        <f>データ!U6</f>
        <v>89.14</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25">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25">
      <c r="A10" s="2"/>
      <c r="B10" s="37" t="str">
        <f>データ!N6</f>
        <v>-</v>
      </c>
      <c r="C10" s="37"/>
      <c r="D10" s="37"/>
      <c r="E10" s="37"/>
      <c r="F10" s="37"/>
      <c r="G10" s="37"/>
      <c r="H10" s="37"/>
      <c r="I10" s="37">
        <f>データ!O6</f>
        <v>54.62</v>
      </c>
      <c r="J10" s="37"/>
      <c r="K10" s="37"/>
      <c r="L10" s="37"/>
      <c r="M10" s="37"/>
      <c r="N10" s="37"/>
      <c r="O10" s="37"/>
      <c r="P10" s="37">
        <f>データ!P6</f>
        <v>38.049999999999997</v>
      </c>
      <c r="Q10" s="37"/>
      <c r="R10" s="37"/>
      <c r="S10" s="37"/>
      <c r="T10" s="37"/>
      <c r="U10" s="37"/>
      <c r="V10" s="37"/>
      <c r="W10" s="37">
        <f>データ!Q6</f>
        <v>93.69</v>
      </c>
      <c r="X10" s="37"/>
      <c r="Y10" s="37"/>
      <c r="Z10" s="37"/>
      <c r="AA10" s="37"/>
      <c r="AB10" s="37"/>
      <c r="AC10" s="37"/>
      <c r="AD10" s="36">
        <f>データ!R6</f>
        <v>2860</v>
      </c>
      <c r="AE10" s="36"/>
      <c r="AF10" s="36"/>
      <c r="AG10" s="36"/>
      <c r="AH10" s="36"/>
      <c r="AI10" s="36"/>
      <c r="AJ10" s="36"/>
      <c r="AK10" s="2"/>
      <c r="AL10" s="36">
        <f>データ!V6</f>
        <v>16792</v>
      </c>
      <c r="AM10" s="36"/>
      <c r="AN10" s="36"/>
      <c r="AO10" s="36"/>
      <c r="AP10" s="36"/>
      <c r="AQ10" s="36"/>
      <c r="AR10" s="36"/>
      <c r="AS10" s="36"/>
      <c r="AT10" s="37">
        <f>データ!W6</f>
        <v>4.7</v>
      </c>
      <c r="AU10" s="37"/>
      <c r="AV10" s="37"/>
      <c r="AW10" s="37"/>
      <c r="AX10" s="37"/>
      <c r="AY10" s="37"/>
      <c r="AZ10" s="37"/>
      <c r="BA10" s="37"/>
      <c r="BB10" s="37">
        <f>データ!X6</f>
        <v>3572.77</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43</v>
      </c>
      <c r="BM45" s="61"/>
      <c r="BN45" s="61"/>
      <c r="BO45" s="61"/>
      <c r="BP45" s="61"/>
      <c r="BQ45" s="61"/>
      <c r="BR45" s="61"/>
      <c r="BS45" s="61"/>
      <c r="BT45" s="61"/>
      <c r="BU45" s="61"/>
      <c r="BV45" s="61"/>
      <c r="BW45" s="61"/>
      <c r="BX45" s="61"/>
      <c r="BY45" s="61"/>
      <c r="BZ45" s="6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114</v>
      </c>
      <c r="BM47" s="67"/>
      <c r="BN47" s="67"/>
      <c r="BO47" s="67"/>
      <c r="BP47" s="67"/>
      <c r="BQ47" s="67"/>
      <c r="BR47" s="67"/>
      <c r="BS47" s="67"/>
      <c r="BT47" s="67"/>
      <c r="BU47" s="67"/>
      <c r="BV47" s="67"/>
      <c r="BW47" s="67"/>
      <c r="BX47" s="67"/>
      <c r="BY47" s="67"/>
      <c r="BZ47" s="68"/>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107</v>
      </c>
      <c r="BM66" s="67"/>
      <c r="BN66" s="67"/>
      <c r="BO66" s="67"/>
      <c r="BP66" s="67"/>
      <c r="BQ66" s="67"/>
      <c r="BR66" s="67"/>
      <c r="BS66" s="67"/>
      <c r="BT66" s="67"/>
      <c r="BU66" s="67"/>
      <c r="BV66" s="67"/>
      <c r="BW66" s="67"/>
      <c r="BX66" s="67"/>
      <c r="BY66" s="67"/>
      <c r="BZ66" s="68"/>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5">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6" t="s">
        <v>45</v>
      </c>
      <c r="C84" s="6"/>
      <c r="D84" s="6"/>
      <c r="E84" s="6" t="s">
        <v>47</v>
      </c>
      <c r="F84" s="6" t="s">
        <v>48</v>
      </c>
      <c r="G84" s="6" t="s">
        <v>49</v>
      </c>
      <c r="H84" s="6" t="s">
        <v>42</v>
      </c>
      <c r="I84" s="6" t="s">
        <v>9</v>
      </c>
      <c r="J84" s="6" t="s">
        <v>50</v>
      </c>
      <c r="K84" s="6" t="s">
        <v>51</v>
      </c>
      <c r="L84" s="6" t="s">
        <v>33</v>
      </c>
      <c r="M84" s="6" t="s">
        <v>37</v>
      </c>
      <c r="N84" s="6" t="s">
        <v>53</v>
      </c>
      <c r="O84" s="6" t="s">
        <v>55</v>
      </c>
    </row>
    <row r="85" spans="1:78" hidden="1" x14ac:dyDescent="0.25">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ubYQ9KUDY1DiNNqVia3LO93ff65gzgk35h8pb2/xWmtIHhVstYnZ+GV/7RmmZodmVNMi8uAwr24gzJXCUkTODw==" saltValue="0UUi9N5gP22iFYbAdJZ7W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5">
      <c r="A3" s="14" t="s">
        <v>20</v>
      </c>
      <c r="B3" s="16" t="s">
        <v>32</v>
      </c>
      <c r="C3" s="16" t="s">
        <v>59</v>
      </c>
      <c r="D3" s="16" t="s">
        <v>60</v>
      </c>
      <c r="E3" s="16" t="s">
        <v>4</v>
      </c>
      <c r="F3" s="16" t="s">
        <v>3</v>
      </c>
      <c r="G3" s="16" t="s">
        <v>25</v>
      </c>
      <c r="H3" s="74" t="s">
        <v>61</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62</v>
      </c>
      <c r="B4" s="17"/>
      <c r="C4" s="17"/>
      <c r="D4" s="17"/>
      <c r="E4" s="17"/>
      <c r="F4" s="17"/>
      <c r="G4" s="17"/>
      <c r="H4" s="77"/>
      <c r="I4" s="78"/>
      <c r="J4" s="78"/>
      <c r="K4" s="78"/>
      <c r="L4" s="78"/>
      <c r="M4" s="78"/>
      <c r="N4" s="78"/>
      <c r="O4" s="78"/>
      <c r="P4" s="78"/>
      <c r="Q4" s="78"/>
      <c r="R4" s="78"/>
      <c r="S4" s="78"/>
      <c r="T4" s="78"/>
      <c r="U4" s="78"/>
      <c r="V4" s="78"/>
      <c r="W4" s="78"/>
      <c r="X4" s="79"/>
      <c r="Y4" s="73" t="s">
        <v>52</v>
      </c>
      <c r="Z4" s="73"/>
      <c r="AA4" s="73"/>
      <c r="AB4" s="73"/>
      <c r="AC4" s="73"/>
      <c r="AD4" s="73"/>
      <c r="AE4" s="73"/>
      <c r="AF4" s="73"/>
      <c r="AG4" s="73"/>
      <c r="AH4" s="73"/>
      <c r="AI4" s="73"/>
      <c r="AJ4" s="73" t="s">
        <v>46</v>
      </c>
      <c r="AK4" s="73"/>
      <c r="AL4" s="73"/>
      <c r="AM4" s="73"/>
      <c r="AN4" s="73"/>
      <c r="AO4" s="73"/>
      <c r="AP4" s="73"/>
      <c r="AQ4" s="73"/>
      <c r="AR4" s="73"/>
      <c r="AS4" s="73"/>
      <c r="AT4" s="73"/>
      <c r="AU4" s="73" t="s">
        <v>28</v>
      </c>
      <c r="AV4" s="73"/>
      <c r="AW4" s="73"/>
      <c r="AX4" s="73"/>
      <c r="AY4" s="73"/>
      <c r="AZ4" s="73"/>
      <c r="BA4" s="73"/>
      <c r="BB4" s="73"/>
      <c r="BC4" s="73"/>
      <c r="BD4" s="73"/>
      <c r="BE4" s="73"/>
      <c r="BF4" s="73" t="s">
        <v>64</v>
      </c>
      <c r="BG4" s="73"/>
      <c r="BH4" s="73"/>
      <c r="BI4" s="73"/>
      <c r="BJ4" s="73"/>
      <c r="BK4" s="73"/>
      <c r="BL4" s="73"/>
      <c r="BM4" s="73"/>
      <c r="BN4" s="73"/>
      <c r="BO4" s="73"/>
      <c r="BP4" s="73"/>
      <c r="BQ4" s="73" t="s">
        <v>15</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5">
      <c r="A5" s="14" t="s">
        <v>69</v>
      </c>
      <c r="B5" s="18"/>
      <c r="C5" s="18"/>
      <c r="D5" s="18"/>
      <c r="E5" s="18"/>
      <c r="F5" s="18"/>
      <c r="G5" s="18"/>
      <c r="H5" s="23" t="s">
        <v>58</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45</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25">
      <c r="A6" s="14" t="s">
        <v>95</v>
      </c>
      <c r="B6" s="19">
        <f t="shared" ref="B6:X6" si="1">B7</f>
        <v>2021</v>
      </c>
      <c r="C6" s="19">
        <f t="shared" si="1"/>
        <v>232211</v>
      </c>
      <c r="D6" s="19">
        <f t="shared" si="1"/>
        <v>46</v>
      </c>
      <c r="E6" s="19">
        <f t="shared" si="1"/>
        <v>17</v>
      </c>
      <c r="F6" s="19">
        <f t="shared" si="1"/>
        <v>1</v>
      </c>
      <c r="G6" s="19">
        <f t="shared" si="1"/>
        <v>0</v>
      </c>
      <c r="H6" s="19" t="str">
        <f t="shared" si="1"/>
        <v>愛知県　新城市</v>
      </c>
      <c r="I6" s="19" t="str">
        <f t="shared" si="1"/>
        <v>法適用</v>
      </c>
      <c r="J6" s="19" t="str">
        <f t="shared" si="1"/>
        <v>下水道事業</v>
      </c>
      <c r="K6" s="19" t="str">
        <f t="shared" si="1"/>
        <v>公共下水道</v>
      </c>
      <c r="L6" s="19" t="str">
        <f t="shared" si="1"/>
        <v>Cc1</v>
      </c>
      <c r="M6" s="19" t="str">
        <f t="shared" si="1"/>
        <v>非設置</v>
      </c>
      <c r="N6" s="24" t="str">
        <f t="shared" si="1"/>
        <v>-</v>
      </c>
      <c r="O6" s="24">
        <f t="shared" si="1"/>
        <v>54.62</v>
      </c>
      <c r="P6" s="24">
        <f t="shared" si="1"/>
        <v>38.049999999999997</v>
      </c>
      <c r="Q6" s="24">
        <f t="shared" si="1"/>
        <v>93.69</v>
      </c>
      <c r="R6" s="24">
        <f t="shared" si="1"/>
        <v>2860</v>
      </c>
      <c r="S6" s="24">
        <f t="shared" si="1"/>
        <v>44501</v>
      </c>
      <c r="T6" s="24">
        <f t="shared" si="1"/>
        <v>499.23</v>
      </c>
      <c r="U6" s="24">
        <f t="shared" si="1"/>
        <v>89.14</v>
      </c>
      <c r="V6" s="24">
        <f t="shared" si="1"/>
        <v>16792</v>
      </c>
      <c r="W6" s="24">
        <f t="shared" si="1"/>
        <v>4.7</v>
      </c>
      <c r="X6" s="24">
        <f t="shared" si="1"/>
        <v>3572.77</v>
      </c>
      <c r="Y6" s="28">
        <f t="shared" ref="Y6:AH6" si="2">IF(Y7="",NA(),Y7)</f>
        <v>95.64</v>
      </c>
      <c r="Z6" s="28">
        <f t="shared" si="2"/>
        <v>97.4</v>
      </c>
      <c r="AA6" s="28">
        <f t="shared" si="2"/>
        <v>109.56</v>
      </c>
      <c r="AB6" s="28">
        <f t="shared" si="2"/>
        <v>115.2</v>
      </c>
      <c r="AC6" s="28">
        <f t="shared" si="2"/>
        <v>119.05</v>
      </c>
      <c r="AD6" s="28">
        <f t="shared" si="2"/>
        <v>108.11</v>
      </c>
      <c r="AE6" s="28">
        <f t="shared" si="2"/>
        <v>104.14</v>
      </c>
      <c r="AF6" s="28">
        <f t="shared" si="2"/>
        <v>106.81</v>
      </c>
      <c r="AG6" s="28">
        <f t="shared" si="2"/>
        <v>106.5</v>
      </c>
      <c r="AH6" s="28">
        <f t="shared" si="2"/>
        <v>106.22</v>
      </c>
      <c r="AI6" s="24" t="str">
        <f>IF(AI7="","",IF(AI7="-","【-】","【"&amp;SUBSTITUTE(TEXT(AI7,"#,##0.00"),"-","△")&amp;"】"))</f>
        <v>【107.02】</v>
      </c>
      <c r="AJ6" s="28">
        <f t="shared" ref="AJ6:AS6" si="3">IF(AJ7="",NA(),AJ7)</f>
        <v>21.86</v>
      </c>
      <c r="AK6" s="28">
        <f t="shared" si="3"/>
        <v>27.66</v>
      </c>
      <c r="AL6" s="28">
        <f t="shared" si="3"/>
        <v>4.7699999999999996</v>
      </c>
      <c r="AM6" s="24">
        <f t="shared" si="3"/>
        <v>0</v>
      </c>
      <c r="AN6" s="24">
        <f t="shared" si="3"/>
        <v>0</v>
      </c>
      <c r="AO6" s="28">
        <f t="shared" si="3"/>
        <v>86.54</v>
      </c>
      <c r="AP6" s="28">
        <f t="shared" si="3"/>
        <v>73.180000000000007</v>
      </c>
      <c r="AQ6" s="28">
        <f t="shared" si="3"/>
        <v>34.4</v>
      </c>
      <c r="AR6" s="28">
        <f t="shared" si="3"/>
        <v>18.36</v>
      </c>
      <c r="AS6" s="28">
        <f t="shared" si="3"/>
        <v>18.010000000000002</v>
      </c>
      <c r="AT6" s="24" t="str">
        <f>IF(AT7="","",IF(AT7="-","【-】","【"&amp;SUBSTITUTE(TEXT(AT7,"#,##0.00"),"-","△")&amp;"】"))</f>
        <v>【3.09】</v>
      </c>
      <c r="AU6" s="28">
        <f t="shared" ref="AU6:BD6" si="4">IF(AU7="",NA(),AU7)</f>
        <v>44.22</v>
      </c>
      <c r="AV6" s="28">
        <f t="shared" si="4"/>
        <v>39.909999999999997</v>
      </c>
      <c r="AW6" s="28">
        <f t="shared" si="4"/>
        <v>52.9</v>
      </c>
      <c r="AX6" s="28">
        <f t="shared" si="4"/>
        <v>68.78</v>
      </c>
      <c r="AY6" s="28">
        <f t="shared" si="4"/>
        <v>89.21</v>
      </c>
      <c r="AZ6" s="28">
        <f t="shared" si="4"/>
        <v>62.25</v>
      </c>
      <c r="BA6" s="28">
        <f t="shared" si="4"/>
        <v>52.32</v>
      </c>
      <c r="BB6" s="28">
        <f t="shared" si="4"/>
        <v>68.17</v>
      </c>
      <c r="BC6" s="28">
        <f t="shared" si="4"/>
        <v>55.6</v>
      </c>
      <c r="BD6" s="28">
        <f t="shared" si="4"/>
        <v>59.4</v>
      </c>
      <c r="BE6" s="24" t="str">
        <f>IF(BE7="","",IF(BE7="-","【-】","【"&amp;SUBSTITUTE(TEXT(BE7,"#,##0.00"),"-","△")&amp;"】"))</f>
        <v>【71.39】</v>
      </c>
      <c r="BF6" s="28">
        <f t="shared" ref="BF6:BO6" si="5">IF(BF7="",NA(),BF7)</f>
        <v>2084.87</v>
      </c>
      <c r="BG6" s="28">
        <f t="shared" si="5"/>
        <v>1993.31</v>
      </c>
      <c r="BH6" s="28">
        <f t="shared" si="5"/>
        <v>1525.52</v>
      </c>
      <c r="BI6" s="28">
        <f t="shared" si="5"/>
        <v>1373.94</v>
      </c>
      <c r="BJ6" s="28">
        <f t="shared" si="5"/>
        <v>1272.6300000000001</v>
      </c>
      <c r="BK6" s="28">
        <f t="shared" si="5"/>
        <v>966.33</v>
      </c>
      <c r="BL6" s="28">
        <f t="shared" si="5"/>
        <v>958.81</v>
      </c>
      <c r="BM6" s="28">
        <f t="shared" si="5"/>
        <v>789.44</v>
      </c>
      <c r="BN6" s="28">
        <f t="shared" si="5"/>
        <v>789.08</v>
      </c>
      <c r="BO6" s="28">
        <f t="shared" si="5"/>
        <v>747.84</v>
      </c>
      <c r="BP6" s="24" t="str">
        <f>IF(BP7="","",IF(BP7="-","【-】","【"&amp;SUBSTITUTE(TEXT(BP7,"#,##0.00"),"-","△")&amp;"】"))</f>
        <v>【669.11】</v>
      </c>
      <c r="BQ6" s="28">
        <f t="shared" ref="BQ6:BZ6" si="6">IF(BQ7="",NA(),BQ7)</f>
        <v>83.32</v>
      </c>
      <c r="BR6" s="28">
        <f t="shared" si="6"/>
        <v>93.15</v>
      </c>
      <c r="BS6" s="28">
        <f t="shared" si="6"/>
        <v>100</v>
      </c>
      <c r="BT6" s="28">
        <f t="shared" si="6"/>
        <v>99.36</v>
      </c>
      <c r="BU6" s="28">
        <f t="shared" si="6"/>
        <v>99.39</v>
      </c>
      <c r="BV6" s="28">
        <f t="shared" si="6"/>
        <v>81.739999999999995</v>
      </c>
      <c r="BW6" s="28">
        <f t="shared" si="6"/>
        <v>82.88</v>
      </c>
      <c r="BX6" s="28">
        <f t="shared" si="6"/>
        <v>87.29</v>
      </c>
      <c r="BY6" s="28">
        <f t="shared" si="6"/>
        <v>88.25</v>
      </c>
      <c r="BZ6" s="28">
        <f t="shared" si="6"/>
        <v>90.17</v>
      </c>
      <c r="CA6" s="24" t="str">
        <f>IF(CA7="","",IF(CA7="-","【-】","【"&amp;SUBSTITUTE(TEXT(CA7,"#,##0.00"),"-","△")&amp;"】"))</f>
        <v>【99.73】</v>
      </c>
      <c r="CB6" s="28">
        <f t="shared" ref="CB6:CK6" si="7">IF(CB7="",NA(),CB7)</f>
        <v>172.38</v>
      </c>
      <c r="CC6" s="28">
        <f t="shared" si="7"/>
        <v>154</v>
      </c>
      <c r="CD6" s="28">
        <f t="shared" si="7"/>
        <v>157.13</v>
      </c>
      <c r="CE6" s="28">
        <f t="shared" si="7"/>
        <v>168.35</v>
      </c>
      <c r="CF6" s="28">
        <f t="shared" si="7"/>
        <v>172.22</v>
      </c>
      <c r="CG6" s="28">
        <f t="shared" si="7"/>
        <v>194.31</v>
      </c>
      <c r="CH6" s="28">
        <f t="shared" si="7"/>
        <v>190.99</v>
      </c>
      <c r="CI6" s="28">
        <f t="shared" si="7"/>
        <v>176.67</v>
      </c>
      <c r="CJ6" s="28">
        <f t="shared" si="7"/>
        <v>176.37</v>
      </c>
      <c r="CK6" s="28">
        <f t="shared" si="7"/>
        <v>173.17</v>
      </c>
      <c r="CL6" s="24" t="str">
        <f>IF(CL7="","",IF(CL7="-","【-】","【"&amp;SUBSTITUTE(TEXT(CL7,"#,##0.00"),"-","△")&amp;"】"))</f>
        <v>【134.98】</v>
      </c>
      <c r="CM6" s="28" t="str">
        <f t="shared" ref="CM6:CV6" si="8">IF(CM7="",NA(),CM7)</f>
        <v>-</v>
      </c>
      <c r="CN6" s="28" t="str">
        <f t="shared" si="8"/>
        <v>-</v>
      </c>
      <c r="CO6" s="28" t="str">
        <f t="shared" si="8"/>
        <v>-</v>
      </c>
      <c r="CP6" s="28" t="str">
        <f t="shared" si="8"/>
        <v>-</v>
      </c>
      <c r="CQ6" s="28" t="str">
        <f t="shared" si="8"/>
        <v>-</v>
      </c>
      <c r="CR6" s="28">
        <f t="shared" si="8"/>
        <v>53.5</v>
      </c>
      <c r="CS6" s="28">
        <f t="shared" si="8"/>
        <v>52.58</v>
      </c>
      <c r="CT6" s="28">
        <f t="shared" si="8"/>
        <v>57.42</v>
      </c>
      <c r="CU6" s="28">
        <f t="shared" si="8"/>
        <v>56.72</v>
      </c>
      <c r="CV6" s="28">
        <f t="shared" si="8"/>
        <v>56.43</v>
      </c>
      <c r="CW6" s="24" t="str">
        <f>IF(CW7="","",IF(CW7="-","【-】","【"&amp;SUBSTITUTE(TEXT(CW7,"#,##0.00"),"-","△")&amp;"】"))</f>
        <v>【59.99】</v>
      </c>
      <c r="CX6" s="28">
        <f t="shared" ref="CX6:DG6" si="9">IF(CX7="",NA(),CX7)</f>
        <v>86.43</v>
      </c>
      <c r="CY6" s="28">
        <f t="shared" si="9"/>
        <v>86.3</v>
      </c>
      <c r="CZ6" s="28">
        <f t="shared" si="9"/>
        <v>85.35</v>
      </c>
      <c r="DA6" s="28">
        <f t="shared" si="9"/>
        <v>87.05</v>
      </c>
      <c r="DB6" s="28">
        <f t="shared" si="9"/>
        <v>90.53</v>
      </c>
      <c r="DC6" s="28">
        <f t="shared" si="9"/>
        <v>83.51</v>
      </c>
      <c r="DD6" s="28">
        <f t="shared" si="9"/>
        <v>83.02</v>
      </c>
      <c r="DE6" s="28">
        <f t="shared" si="9"/>
        <v>90.42</v>
      </c>
      <c r="DF6" s="28">
        <f t="shared" si="9"/>
        <v>90.72</v>
      </c>
      <c r="DG6" s="28">
        <f t="shared" si="9"/>
        <v>91.07</v>
      </c>
      <c r="DH6" s="24" t="str">
        <f>IF(DH7="","",IF(DH7="-","【-】","【"&amp;SUBSTITUTE(TEXT(DH7,"#,##0.00"),"-","△")&amp;"】"))</f>
        <v>【95.72】</v>
      </c>
      <c r="DI6" s="28">
        <f t="shared" ref="DI6:DR6" si="10">IF(DI7="",NA(),DI7)</f>
        <v>5.86</v>
      </c>
      <c r="DJ6" s="28">
        <f t="shared" si="10"/>
        <v>8.73</v>
      </c>
      <c r="DK6" s="28">
        <f t="shared" si="10"/>
        <v>11.37</v>
      </c>
      <c r="DL6" s="28">
        <f t="shared" si="10"/>
        <v>13.84</v>
      </c>
      <c r="DM6" s="28">
        <f t="shared" si="10"/>
        <v>16.399999999999999</v>
      </c>
      <c r="DN6" s="28">
        <f t="shared" si="10"/>
        <v>21.16</v>
      </c>
      <c r="DO6" s="28">
        <f t="shared" si="10"/>
        <v>15.95</v>
      </c>
      <c r="DP6" s="28">
        <f t="shared" si="10"/>
        <v>29.23</v>
      </c>
      <c r="DQ6" s="28">
        <f t="shared" si="10"/>
        <v>20.78</v>
      </c>
      <c r="DR6" s="28">
        <f t="shared" si="10"/>
        <v>23.54</v>
      </c>
      <c r="DS6" s="24" t="str">
        <f>IF(DS7="","",IF(DS7="-","【-】","【"&amp;SUBSTITUTE(TEXT(DS7,"#,##0.00"),"-","△")&amp;"】"))</f>
        <v>【38.17】</v>
      </c>
      <c r="DT6" s="24">
        <f t="shared" ref="DT6:EC6" si="11">IF(DT7="",NA(),DT7)</f>
        <v>0</v>
      </c>
      <c r="DU6" s="24">
        <f t="shared" si="11"/>
        <v>0</v>
      </c>
      <c r="DV6" s="24">
        <f t="shared" si="11"/>
        <v>0</v>
      </c>
      <c r="DW6" s="24">
        <f t="shared" si="11"/>
        <v>0</v>
      </c>
      <c r="DX6" s="24">
        <f t="shared" si="11"/>
        <v>0</v>
      </c>
      <c r="DY6" s="24">
        <f t="shared" si="11"/>
        <v>0</v>
      </c>
      <c r="DZ6" s="24">
        <f t="shared" si="11"/>
        <v>0</v>
      </c>
      <c r="EA6" s="28">
        <f t="shared" si="11"/>
        <v>1.37</v>
      </c>
      <c r="EB6" s="28">
        <f t="shared" si="11"/>
        <v>1.34</v>
      </c>
      <c r="EC6" s="28">
        <f t="shared" si="11"/>
        <v>1.5</v>
      </c>
      <c r="ED6" s="24" t="str">
        <f>IF(ED7="","",IF(ED7="-","【-】","【"&amp;SUBSTITUTE(TEXT(ED7,"#,##0.00"),"-","△")&amp;"】"))</f>
        <v>【6.54】</v>
      </c>
      <c r="EE6" s="24">
        <f t="shared" ref="EE6:EN6" si="12">IF(EE7="",NA(),EE7)</f>
        <v>0</v>
      </c>
      <c r="EF6" s="24">
        <f t="shared" si="12"/>
        <v>0</v>
      </c>
      <c r="EG6" s="24">
        <f t="shared" si="12"/>
        <v>0</v>
      </c>
      <c r="EH6" s="24">
        <f t="shared" si="12"/>
        <v>0</v>
      </c>
      <c r="EI6" s="24">
        <f t="shared" si="12"/>
        <v>0</v>
      </c>
      <c r="EJ6" s="28">
        <f t="shared" si="12"/>
        <v>0.16</v>
      </c>
      <c r="EK6" s="28">
        <f t="shared" si="12"/>
        <v>0.13</v>
      </c>
      <c r="EL6" s="28">
        <f t="shared" si="12"/>
        <v>0.17</v>
      </c>
      <c r="EM6" s="28">
        <f t="shared" si="12"/>
        <v>0.15</v>
      </c>
      <c r="EN6" s="28">
        <f t="shared" si="12"/>
        <v>0.15</v>
      </c>
      <c r="EO6" s="24" t="str">
        <f>IF(EO7="","",IF(EO7="-","【-】","【"&amp;SUBSTITUTE(TEXT(EO7,"#,##0.00"),"-","△")&amp;"】"))</f>
        <v>【0.24】</v>
      </c>
    </row>
    <row r="7" spans="1:148" s="13" customFormat="1" x14ac:dyDescent="0.25">
      <c r="A7" s="14"/>
      <c r="B7" s="20">
        <v>2021</v>
      </c>
      <c r="C7" s="20">
        <v>232211</v>
      </c>
      <c r="D7" s="20">
        <v>46</v>
      </c>
      <c r="E7" s="20">
        <v>17</v>
      </c>
      <c r="F7" s="20">
        <v>1</v>
      </c>
      <c r="G7" s="20">
        <v>0</v>
      </c>
      <c r="H7" s="20" t="s">
        <v>34</v>
      </c>
      <c r="I7" s="20" t="s">
        <v>96</v>
      </c>
      <c r="J7" s="20" t="s">
        <v>97</v>
      </c>
      <c r="K7" s="20" t="s">
        <v>98</v>
      </c>
      <c r="L7" s="20" t="s">
        <v>99</v>
      </c>
      <c r="M7" s="20" t="s">
        <v>100</v>
      </c>
      <c r="N7" s="25" t="s">
        <v>101</v>
      </c>
      <c r="O7" s="25">
        <v>54.62</v>
      </c>
      <c r="P7" s="25">
        <v>38.049999999999997</v>
      </c>
      <c r="Q7" s="25">
        <v>93.69</v>
      </c>
      <c r="R7" s="25">
        <v>2860</v>
      </c>
      <c r="S7" s="25">
        <v>44501</v>
      </c>
      <c r="T7" s="25">
        <v>499.23</v>
      </c>
      <c r="U7" s="25">
        <v>89.14</v>
      </c>
      <c r="V7" s="25">
        <v>16792</v>
      </c>
      <c r="W7" s="25">
        <v>4.7</v>
      </c>
      <c r="X7" s="25">
        <v>3572.77</v>
      </c>
      <c r="Y7" s="25">
        <v>95.64</v>
      </c>
      <c r="Z7" s="25">
        <v>97.4</v>
      </c>
      <c r="AA7" s="25">
        <v>109.56</v>
      </c>
      <c r="AB7" s="25">
        <v>115.2</v>
      </c>
      <c r="AC7" s="25">
        <v>119.05</v>
      </c>
      <c r="AD7" s="25">
        <v>108.11</v>
      </c>
      <c r="AE7" s="25">
        <v>104.14</v>
      </c>
      <c r="AF7" s="25">
        <v>106.81</v>
      </c>
      <c r="AG7" s="25">
        <v>106.5</v>
      </c>
      <c r="AH7" s="25">
        <v>106.22</v>
      </c>
      <c r="AI7" s="25">
        <v>107.02</v>
      </c>
      <c r="AJ7" s="25">
        <v>21.86</v>
      </c>
      <c r="AK7" s="25">
        <v>27.66</v>
      </c>
      <c r="AL7" s="25">
        <v>4.7699999999999996</v>
      </c>
      <c r="AM7" s="25">
        <v>0</v>
      </c>
      <c r="AN7" s="25">
        <v>0</v>
      </c>
      <c r="AO7" s="25">
        <v>86.54</v>
      </c>
      <c r="AP7" s="25">
        <v>73.180000000000007</v>
      </c>
      <c r="AQ7" s="25">
        <v>34.4</v>
      </c>
      <c r="AR7" s="25">
        <v>18.36</v>
      </c>
      <c r="AS7" s="25">
        <v>18.010000000000002</v>
      </c>
      <c r="AT7" s="25">
        <v>3.09</v>
      </c>
      <c r="AU7" s="25">
        <v>44.22</v>
      </c>
      <c r="AV7" s="25">
        <v>39.909999999999997</v>
      </c>
      <c r="AW7" s="25">
        <v>52.9</v>
      </c>
      <c r="AX7" s="25">
        <v>68.78</v>
      </c>
      <c r="AY7" s="25">
        <v>89.21</v>
      </c>
      <c r="AZ7" s="25">
        <v>62.25</v>
      </c>
      <c r="BA7" s="25">
        <v>52.32</v>
      </c>
      <c r="BB7" s="25">
        <v>68.17</v>
      </c>
      <c r="BC7" s="25">
        <v>55.6</v>
      </c>
      <c r="BD7" s="25">
        <v>59.4</v>
      </c>
      <c r="BE7" s="25">
        <v>71.39</v>
      </c>
      <c r="BF7" s="25">
        <v>2084.87</v>
      </c>
      <c r="BG7" s="25">
        <v>1993.31</v>
      </c>
      <c r="BH7" s="25">
        <v>1525.52</v>
      </c>
      <c r="BI7" s="25">
        <v>1373.94</v>
      </c>
      <c r="BJ7" s="25">
        <v>1272.6300000000001</v>
      </c>
      <c r="BK7" s="25">
        <v>966.33</v>
      </c>
      <c r="BL7" s="25">
        <v>958.81</v>
      </c>
      <c r="BM7" s="25">
        <v>789.44</v>
      </c>
      <c r="BN7" s="25">
        <v>789.08</v>
      </c>
      <c r="BO7" s="25">
        <v>747.84</v>
      </c>
      <c r="BP7" s="25">
        <v>669.11</v>
      </c>
      <c r="BQ7" s="25">
        <v>83.32</v>
      </c>
      <c r="BR7" s="25">
        <v>93.15</v>
      </c>
      <c r="BS7" s="25">
        <v>100</v>
      </c>
      <c r="BT7" s="25">
        <v>99.36</v>
      </c>
      <c r="BU7" s="25">
        <v>99.39</v>
      </c>
      <c r="BV7" s="25">
        <v>81.739999999999995</v>
      </c>
      <c r="BW7" s="25">
        <v>82.88</v>
      </c>
      <c r="BX7" s="25">
        <v>87.29</v>
      </c>
      <c r="BY7" s="25">
        <v>88.25</v>
      </c>
      <c r="BZ7" s="25">
        <v>90.17</v>
      </c>
      <c r="CA7" s="25">
        <v>99.73</v>
      </c>
      <c r="CB7" s="25">
        <v>172.38</v>
      </c>
      <c r="CC7" s="25">
        <v>154</v>
      </c>
      <c r="CD7" s="25">
        <v>157.13</v>
      </c>
      <c r="CE7" s="25">
        <v>168.35</v>
      </c>
      <c r="CF7" s="25">
        <v>172.22</v>
      </c>
      <c r="CG7" s="25">
        <v>194.31</v>
      </c>
      <c r="CH7" s="25">
        <v>190.99</v>
      </c>
      <c r="CI7" s="25">
        <v>176.67</v>
      </c>
      <c r="CJ7" s="25">
        <v>176.37</v>
      </c>
      <c r="CK7" s="25">
        <v>173.17</v>
      </c>
      <c r="CL7" s="25">
        <v>134.97999999999999</v>
      </c>
      <c r="CM7" s="25" t="s">
        <v>101</v>
      </c>
      <c r="CN7" s="25" t="s">
        <v>101</v>
      </c>
      <c r="CO7" s="25" t="s">
        <v>101</v>
      </c>
      <c r="CP7" s="25" t="s">
        <v>101</v>
      </c>
      <c r="CQ7" s="25" t="s">
        <v>101</v>
      </c>
      <c r="CR7" s="25">
        <v>53.5</v>
      </c>
      <c r="CS7" s="25">
        <v>52.58</v>
      </c>
      <c r="CT7" s="25">
        <v>57.42</v>
      </c>
      <c r="CU7" s="25">
        <v>56.72</v>
      </c>
      <c r="CV7" s="25">
        <v>56.43</v>
      </c>
      <c r="CW7" s="25">
        <v>59.99</v>
      </c>
      <c r="CX7" s="25">
        <v>86.43</v>
      </c>
      <c r="CY7" s="25">
        <v>86.3</v>
      </c>
      <c r="CZ7" s="25">
        <v>85.35</v>
      </c>
      <c r="DA7" s="25">
        <v>87.05</v>
      </c>
      <c r="DB7" s="25">
        <v>90.53</v>
      </c>
      <c r="DC7" s="25">
        <v>83.51</v>
      </c>
      <c r="DD7" s="25">
        <v>83.02</v>
      </c>
      <c r="DE7" s="25">
        <v>90.42</v>
      </c>
      <c r="DF7" s="25">
        <v>90.72</v>
      </c>
      <c r="DG7" s="25">
        <v>91.07</v>
      </c>
      <c r="DH7" s="25">
        <v>95.72</v>
      </c>
      <c r="DI7" s="25">
        <v>5.86</v>
      </c>
      <c r="DJ7" s="25">
        <v>8.73</v>
      </c>
      <c r="DK7" s="25">
        <v>11.37</v>
      </c>
      <c r="DL7" s="25">
        <v>13.84</v>
      </c>
      <c r="DM7" s="25">
        <v>16.399999999999999</v>
      </c>
      <c r="DN7" s="25">
        <v>21.16</v>
      </c>
      <c r="DO7" s="25">
        <v>15.95</v>
      </c>
      <c r="DP7" s="25">
        <v>29.23</v>
      </c>
      <c r="DQ7" s="25">
        <v>20.78</v>
      </c>
      <c r="DR7" s="25">
        <v>23.54</v>
      </c>
      <c r="DS7" s="25">
        <v>38.17</v>
      </c>
      <c r="DT7" s="25">
        <v>0</v>
      </c>
      <c r="DU7" s="25">
        <v>0</v>
      </c>
      <c r="DV7" s="25">
        <v>0</v>
      </c>
      <c r="DW7" s="25">
        <v>0</v>
      </c>
      <c r="DX7" s="25">
        <v>0</v>
      </c>
      <c r="DY7" s="25">
        <v>0</v>
      </c>
      <c r="DZ7" s="25">
        <v>0</v>
      </c>
      <c r="EA7" s="25">
        <v>1.37</v>
      </c>
      <c r="EB7" s="25">
        <v>1.34</v>
      </c>
      <c r="EC7" s="25">
        <v>1.5</v>
      </c>
      <c r="ED7" s="25">
        <v>6.54</v>
      </c>
      <c r="EE7" s="25">
        <v>0</v>
      </c>
      <c r="EF7" s="25">
        <v>0</v>
      </c>
      <c r="EG7" s="25">
        <v>0</v>
      </c>
      <c r="EH7" s="25">
        <v>0</v>
      </c>
      <c r="EI7" s="25">
        <v>0</v>
      </c>
      <c r="EJ7" s="25">
        <v>0.16</v>
      </c>
      <c r="EK7" s="25">
        <v>0.13</v>
      </c>
      <c r="EL7" s="25">
        <v>0.17</v>
      </c>
      <c r="EM7" s="25">
        <v>0.15</v>
      </c>
      <c r="EN7" s="25">
        <v>0.15</v>
      </c>
      <c r="EO7" s="25">
        <v>0.24</v>
      </c>
    </row>
    <row r="8" spans="1:148" x14ac:dyDescent="0.2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2023-02-06T23:53:31Z</cp:lastPrinted>
  <dcterms:created xsi:type="dcterms:W3CDTF">2023-01-12T23:31:37Z</dcterms:created>
  <dcterms:modified xsi:type="dcterms:W3CDTF">2023-02-06T23:54:03Z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2023-01-17T07:37:51Z</vt:filetime>
  </property>
</Properties>
</file>