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1上水道\"/>
    </mc:Choice>
  </mc:AlternateContent>
  <xr:revisionPtr revIDLastSave="0" documentId="13_ncr:1_{58109895-8241-4736-A7DF-6612DD825631}" xr6:coauthVersionLast="47" xr6:coauthVersionMax="47" xr10:uidLastSave="{00000000-0000-0000-0000-000000000000}"/>
  <workbookProtection workbookAlgorithmName="SHA-512" workbookHashValue="ui8e6AVdTOOpr/Oq/gSy0c3X13oznniWcMFr72f1ju42kq0VI+zch3r2gdsyvKWSengs6l/tpPJibjqypO0jpQ==" workbookSaltValue="Wi+1fNV4FzjEt8XWJFfJ3g==" workbookSpinCount="100000" lockStructure="1"/>
  <bookViews>
    <workbookView xWindow="-98" yWindow="-98" windowWidth="17115" windowHeight="108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I10" i="4" s="1"/>
  <c r="N6" i="5"/>
  <c r="B10" i="4" s="1"/>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G85" i="4"/>
  <c r="F85" i="4"/>
  <c r="BB10" i="4"/>
  <c r="AT10" i="4"/>
  <c r="AL10" i="4"/>
  <c r="BB8" i="4"/>
  <c r="AT8" i="4"/>
  <c r="AL8" i="4"/>
  <c r="W8" i="4"/>
  <c r="P8" i="4"/>
  <c r="I8" i="4"/>
  <c r="B8" i="4"/>
</calcChain>
</file>

<file path=xl/sharedStrings.xml><?xml version="1.0" encoding="utf-8"?>
<sst xmlns="http://schemas.openxmlformats.org/spreadsheetml/2006/main" count="228" uniqueCount="112">
  <si>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</si>
  <si>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</si>
  <si>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</si>
  <si>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</si>
  <si>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</si>
  <si>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</si>
  <si>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</si>
  <si>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</si>
  <si>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</si>
  <si>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</si>
  <si>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</si>
  <si>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</si>
  <si>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</si>
  <si>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</si>
  <si>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</si>
  <si>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</si>
  <si>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</si>
  <si>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</si>
  <si>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</si>
  <si>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</si>
  <si>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</si>
  <si>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</si>
  <si>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</si>
  <si>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</si>
  <si>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</si>
  <si>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</si>
  <si>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</si>
  <si>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</si>
  <si>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</si>
  <si>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</si>
  <si>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</si>
  <si>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</si>
  <si>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</si>
  <si>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</si>
  <si>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</si>
  <si>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</si>
  <si>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</si>
  <si>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</si>
  <si>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</si>
  <si>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</si>
  <si>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</si>
  <si>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</si>
  <si>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</si>
  <si>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</si>
  <si>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</si>
  <si>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</si>
  <si>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</si>
  <si>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</si>
  <si>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</si>
  <si>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</si>
  <si>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</si>
  <si>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</si>
  <si>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</si>
  <si>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</si>
  <si>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</si>
  <si>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</si>
  <si>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</si>
  <si>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</si>
  <si>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</si>
  <si>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A4</t>
  </si>
  <si>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</si>
  <si>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</si>
  <si>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</si>
  <si>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</si>
  <si>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</si>
  <si>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</si>
  <si>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</si>
  <si>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</si>
  <si>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</si>
  <si>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</si>
  <si>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</si>
  <si>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</si>
  <si>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</si>
  <si>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</si>
  <si>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</si>
  <si>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</si>
  <si>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</si>
  <si>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</si>
  <si>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</si>
  <si>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</si>
  <si>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</si>
  <si>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</si>
  <si>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</si>
  <si>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</si>
  <si>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</si>
  <si>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</si>
  <si>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</si>
  <si>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</si>
  <si>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</si>
  <si>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</si>
  <si>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</si>
  <si>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</si>
  <si>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</si>
  <si>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</si>
  <si>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愛知県　常滑市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</si>
  <si>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</si>
  <si>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</si>
  <si>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</si>
  <si>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</si>
  <si>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</si>
  <si>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</si>
  <si>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</si>
  <si>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</si>
  <si>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</si>
  <si>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</si>
  <si>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</si>
  <si>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</si>
  <si>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</si>
  <si>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</si>
  <si>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①有形固定資産減価償却率は、年々高くなってきている。法定耐用年数に近い資産が多いことが分かる。
②管路経年化率は、類似団体平均と比べて高く、老朽化した管路を多く保有していることがわかる。
　老朽管の更新事業を計画的に進める必要がある。
③管路更新率は、基幹管路の耐震化、老朽管の撤去及び公共下水道事業に伴う布設替等の工事により向上した。
　令和３年度から常滑市水道事業ビジョン2030に掲げた管路更新事業の財源確保に努め、基幹管路の更新、災害時重要給水施設管路の耐震化、塩化ビニル管路の布設替え等により老朽管路の更新を重点的・計画的に推進している。</t>
  </si>
  <si>
    <t>①経常収支比率は、新型コロナウイルス感染症の影響を受けるものの給水収益が増加したため5.82ポイント増加し、引き続き100%超かつ類似団体平均以上の率で推移しており、健全な経営ができている。
　中部臨空都市（空港島や空港対岸部のりんくう地域）の空港やホテル等の水需要に回復傾向がみられたため、給水収益は増加し、③流動比率、⑤料金回収率、⑦施設利用率において健全な経営状況を示している。
②累積欠損金比率は、平成26年度に会計基準が変更されて以降０％を維持している。
③流動比率は、流動負債より流動資産が多く概ね300％超で推移しており支払能力を有している。
④企業債残高対給水収益比率は、類似団体平均と比較して低い水準である。
　平成25年度以降新規借入れは無く、毎年の償還によって企業債残高は減少している。
⑤料金回収率は、類似団体平均を超える水準で推移しており、これを維持することに努める。
⑥給水原価は、類似団体平均に比べ低い水準で推移しており、これを維持することに努める。
⑦施設利用率は、類似団体平均と比べ高い数値を維持している。
⑧有収率は、類似団体平均と比べ高い数値を維持している。
　今後も漏水の早期発見、早期修繕の対応を続けていく。管路の経年化が進んでいるので、計画的に老朽管の更新事業を行う必要がある。</t>
    <rPh sb="22" eb="24">
      <t>エイキョウ</t>
    </rPh>
    <rPh sb="25" eb="26">
      <t>ウ</t>
    </rPh>
    <rPh sb="31" eb="33">
      <t>キュウスイ</t>
    </rPh>
    <rPh sb="33" eb="35">
      <t>シュウエキ</t>
    </rPh>
    <rPh sb="36" eb="38">
      <t>ゾウカ</t>
    </rPh>
    <rPh sb="50" eb="52">
      <t>ゾウカ</t>
    </rPh>
    <rPh sb="54" eb="55">
      <t>ヒ</t>
    </rPh>
    <rPh sb="56" eb="57">
      <t>ツヅ</t>
    </rPh>
    <rPh sb="134" eb="136">
      <t>カイフク</t>
    </rPh>
    <rPh sb="136" eb="138">
      <t>ケイコウ</t>
    </rPh>
    <rPh sb="151" eb="153">
      <t>ゾウカ</t>
    </rPh>
    <rPh sb="240" eb="242">
      <t>リュウドウ</t>
    </rPh>
    <rPh sb="242" eb="244">
      <t>フサイ</t>
    </rPh>
    <rPh sb="246" eb="248">
      <t>リュウドウ</t>
    </rPh>
    <rPh sb="248" eb="250">
      <t>シサン</t>
    </rPh>
    <rPh sb="251" eb="252">
      <t>オオ</t>
    </rPh>
    <rPh sb="253" eb="254">
      <t>オオム</t>
    </rPh>
    <rPh sb="259" eb="260">
      <t>チョウ</t>
    </rPh>
    <rPh sb="261" eb="263">
      <t>スイイ</t>
    </rPh>
    <rPh sb="267" eb="269">
      <t>シハラ</t>
    </rPh>
    <rPh sb="269" eb="271">
      <t>ノウリョク</t>
    </rPh>
    <rPh sb="272" eb="273">
      <t>ユウ</t>
    </rPh>
    <phoneticPr fontId="1"/>
  </si>
  <si>
    <t>平成26年度（会計制度の改正）以降は、経営の健全性を保ち、指標は改善している。
　令和３年度決算は、給水収益の増加により、前年度から増収となった。感染防止対策の徹底、水道サービスの継続に努めるとともに、施設更新財源を確保して計画的に老朽管の管路更新事業（耐震化）を進めていく。
　経営戦略については、「常滑市水道事業ビジョン2030」（令和３～12年度・2021～2030年度）として令和３年３月に策定しており、適宜、見直しを図りながら取組を着実に実行していく。</t>
    <rPh sb="50" eb="52">
      <t>キュウスイ</t>
    </rPh>
    <rPh sb="52" eb="54">
      <t>シュウエキ</t>
    </rPh>
    <rPh sb="55" eb="57">
      <t>ゾウカ</t>
    </rPh>
    <rPh sb="61" eb="64">
      <t>ゼンネンド</t>
    </rPh>
    <rPh sb="66" eb="67">
      <t>ゾウ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</si>
</sst>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0.79</c:v>
                </c:pt>
                <c:pt idx="1">
                  <c:v>0.64</c:v>
                </c:pt>
                <c:pt idx="2">
                  <c:v>1</c:v>
                </c:pt>
                <c:pt idx="3">
                  <c:v>0.74</c:v>
                </c:pt>
                <c:pt idx="4">
                  <c:v>0.63</c:v>
                </c:pt>
              </c:numCache>
            </c:numRef>
          </c:val>
          <c:extLst>
            <c:ext xmlns:c16="http://schemas.microsoft.com/office/drawing/2014/chart" uri="{C3380CC4-5D6E-409C-BE32-E72D297353CC}">
              <c16:uniqueId val="{00000000-3D9D-4461-BDA0-C761D2EFC35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3D9D-4461-BDA0-C761D2EFC35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68.5</c:v>
                </c:pt>
                <c:pt idx="1">
                  <c:v>68.260000000000005</c:v>
                </c:pt>
                <c:pt idx="2">
                  <c:v>68.61</c:v>
                </c:pt>
                <c:pt idx="3">
                  <c:v>67</c:v>
                </c:pt>
                <c:pt idx="4">
                  <c:v>65.81</c:v>
                </c:pt>
              </c:numCache>
            </c:numRef>
          </c:val>
          <c:extLst>
            <c:ext xmlns:c16="http://schemas.microsoft.com/office/drawing/2014/chart" uri="{C3380CC4-5D6E-409C-BE32-E72D297353CC}">
              <c16:uniqueId val="{00000000-C2C4-44AF-8F4C-F011FD1CF68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C2C4-44AF-8F4C-F011FD1CF68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c:v>
                </c:pt>
                <c:pt idx="1">
                  <c:v>91.97</c:v>
                </c:pt>
                <c:pt idx="2">
                  <c:v>92.56</c:v>
                </c:pt>
                <c:pt idx="3">
                  <c:v>90.18</c:v>
                </c:pt>
                <c:pt idx="4">
                  <c:v>92.11</c:v>
                </c:pt>
              </c:numCache>
            </c:numRef>
          </c:val>
          <c:extLst>
            <c:ext xmlns:c16="http://schemas.microsoft.com/office/drawing/2014/chart" uri="{C3380CC4-5D6E-409C-BE32-E72D297353CC}">
              <c16:uniqueId val="{00000000-41CE-469F-9148-E7132DAB7FB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41CE-469F-9148-E7132DAB7FB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122.57</c:v>
                </c:pt>
                <c:pt idx="1">
                  <c:v>118.84</c:v>
                </c:pt>
                <c:pt idx="2">
                  <c:v>119.79</c:v>
                </c:pt>
                <c:pt idx="3">
                  <c:v>111.27</c:v>
                </c:pt>
                <c:pt idx="4">
                  <c:v>117.09</c:v>
                </c:pt>
              </c:numCache>
            </c:numRef>
          </c:val>
          <c:extLst>
            <c:ext xmlns:c16="http://schemas.microsoft.com/office/drawing/2014/chart" uri="{C3380CC4-5D6E-409C-BE32-E72D297353CC}">
              <c16:uniqueId val="{00000000-5615-4EAD-8F88-C9E04DE860E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5615-4EAD-8F88-C9E04DE860E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43.44</c:v>
                </c:pt>
                <c:pt idx="1">
                  <c:v>45</c:v>
                </c:pt>
                <c:pt idx="2">
                  <c:v>46.12</c:v>
                </c:pt>
                <c:pt idx="3">
                  <c:v>47.38</c:v>
                </c:pt>
                <c:pt idx="4">
                  <c:v>48.63</c:v>
                </c:pt>
              </c:numCache>
            </c:numRef>
          </c:val>
          <c:extLst>
            <c:ext xmlns:c16="http://schemas.microsoft.com/office/drawing/2014/chart" uri="{C3380CC4-5D6E-409C-BE32-E72D297353CC}">
              <c16:uniqueId val="{00000000-388E-40CF-A140-1083428B205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388E-40CF-A140-1083428B205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23.84</c:v>
                </c:pt>
                <c:pt idx="1">
                  <c:v>24.29</c:v>
                </c:pt>
                <c:pt idx="2">
                  <c:v>25.36</c:v>
                </c:pt>
                <c:pt idx="3">
                  <c:v>26.43</c:v>
                </c:pt>
                <c:pt idx="4">
                  <c:v>27.8</c:v>
                </c:pt>
              </c:numCache>
            </c:numRef>
          </c:val>
          <c:extLst>
            <c:ext xmlns:c16="http://schemas.microsoft.com/office/drawing/2014/chart" uri="{C3380CC4-5D6E-409C-BE32-E72D297353CC}">
              <c16:uniqueId val="{00000000-02EE-4C75-B4E0-4DADCC21324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02EE-4C75-B4E0-4DADCC21324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67-4C14-BE15-759BE551592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3E67-4C14-BE15-759BE551592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444.54</c:v>
                </c:pt>
                <c:pt idx="1">
                  <c:v>414.3</c:v>
                </c:pt>
                <c:pt idx="2">
                  <c:v>334.4</c:v>
                </c:pt>
                <c:pt idx="3">
                  <c:v>234.92</c:v>
                </c:pt>
                <c:pt idx="4">
                  <c:v>330.01</c:v>
                </c:pt>
              </c:numCache>
            </c:numRef>
          </c:val>
          <c:extLst>
            <c:ext xmlns:c16="http://schemas.microsoft.com/office/drawing/2014/chart" uri="{C3380CC4-5D6E-409C-BE32-E72D297353CC}">
              <c16:uniqueId val="{00000000-18A1-4FC1-B349-BD35A70DCA8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18A1-4FC1-B349-BD35A70DCA8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85.29</c:v>
                </c:pt>
                <c:pt idx="1">
                  <c:v>78.11</c:v>
                </c:pt>
                <c:pt idx="2">
                  <c:v>69.11</c:v>
                </c:pt>
                <c:pt idx="3">
                  <c:v>69.75</c:v>
                </c:pt>
                <c:pt idx="4">
                  <c:v>59.27</c:v>
                </c:pt>
              </c:numCache>
            </c:numRef>
          </c:val>
          <c:extLst>
            <c:ext xmlns:c16="http://schemas.microsoft.com/office/drawing/2014/chart" uri="{C3380CC4-5D6E-409C-BE32-E72D297353CC}">
              <c16:uniqueId val="{00000000-4E98-4F20-93C5-D30BD4E3AF0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4E98-4F20-93C5-D30BD4E3AF0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126.93</c:v>
                </c:pt>
                <c:pt idx="1">
                  <c:v>122.49</c:v>
                </c:pt>
                <c:pt idx="2">
                  <c:v>124</c:v>
                </c:pt>
                <c:pt idx="3">
                  <c:v>112.58</c:v>
                </c:pt>
                <c:pt idx="4">
                  <c:v>119.8</c:v>
                </c:pt>
              </c:numCache>
            </c:numRef>
          </c:val>
          <c:extLst>
            <c:ext xmlns:c16="http://schemas.microsoft.com/office/drawing/2014/chart" uri="{C3380CC4-5D6E-409C-BE32-E72D297353CC}">
              <c16:uniqueId val="{00000000-AA2B-4E5B-8D80-DA82F27FC46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AA2B-4E5B-8D80-DA82F27FC46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129.84</c:v>
                </c:pt>
                <c:pt idx="1">
                  <c:v>134.38999999999999</c:v>
                </c:pt>
                <c:pt idx="2">
                  <c:v>133.96</c:v>
                </c:pt>
                <c:pt idx="3">
                  <c:v>137.91999999999999</c:v>
                </c:pt>
                <c:pt idx="4">
                  <c:v>134.84</c:v>
                </c:pt>
              </c:numCache>
            </c:numRef>
          </c:val>
          <c:extLst>
            <c:ext xmlns:c16="http://schemas.microsoft.com/office/drawing/2014/chart" uri="{C3380CC4-5D6E-409C-BE32-E72D297353CC}">
              <c16:uniqueId val="{00000000-E387-4C9A-A927-FE9CAB2D37C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E387-4C9A-A927-FE9CAB2D37C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【111.39】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【1.30】</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【261.51】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【265.16】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【90.12】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【167.74】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【102.35】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【50.88】</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【22.30】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1" t="s">
        <v>1</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2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2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1" t="str">
        <f>データ!H6</f>
        <v>愛知県　常滑市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3" t="s">
        <v>7</v>
      </c>
      <c r="C7" s="34"/>
      <c r="D7" s="34"/>
      <c r="E7" s="34"/>
      <c r="F7" s="34"/>
      <c r="G7" s="34"/>
      <c r="H7" s="34"/>
      <c r="I7" s="33" t="s">
        <v>13</v>
      </c>
      <c r="J7" s="34"/>
      <c r="K7" s="34"/>
      <c r="L7" s="34"/>
      <c r="M7" s="34"/>
      <c r="N7" s="34"/>
      <c r="O7" s="35"/>
      <c r="P7" s="36" t="s">
        <v>6</v>
      </c>
      <c r="Q7" s="36"/>
      <c r="R7" s="36"/>
      <c r="S7" s="36"/>
      <c r="T7" s="36"/>
      <c r="U7" s="36"/>
      <c r="V7" s="36"/>
      <c r="W7" s="36" t="s">
        <v>14</v>
      </c>
      <c r="X7" s="36"/>
      <c r="Y7" s="36"/>
      <c r="Z7" s="36"/>
      <c r="AA7" s="36"/>
      <c r="AB7" s="36"/>
      <c r="AC7" s="36"/>
      <c r="AD7" s="36" t="s">
        <v>5</v>
      </c>
      <c r="AE7" s="36"/>
      <c r="AF7" s="36"/>
      <c r="AG7" s="36"/>
      <c r="AH7" s="36"/>
      <c r="AI7" s="36"/>
      <c r="AJ7" s="36"/>
      <c r="AK7" s="2"/>
      <c r="AL7" s="36" t="s">
        <v>17</v>
      </c>
      <c r="AM7" s="36"/>
      <c r="AN7" s="36"/>
      <c r="AO7" s="36"/>
      <c r="AP7" s="36"/>
      <c r="AQ7" s="36"/>
      <c r="AR7" s="36"/>
      <c r="AS7" s="36"/>
      <c r="AT7" s="33" t="s">
        <v>11</v>
      </c>
      <c r="AU7" s="34"/>
      <c r="AV7" s="34"/>
      <c r="AW7" s="34"/>
      <c r="AX7" s="34"/>
      <c r="AY7" s="34"/>
      <c r="AZ7" s="34"/>
      <c r="BA7" s="34"/>
      <c r="BB7" s="36" t="s">
        <v>18</v>
      </c>
      <c r="BC7" s="36"/>
      <c r="BD7" s="36"/>
      <c r="BE7" s="36"/>
      <c r="BF7" s="36"/>
      <c r="BG7" s="36"/>
      <c r="BH7" s="36"/>
      <c r="BI7" s="36"/>
      <c r="BJ7" s="3"/>
      <c r="BK7" s="3"/>
      <c r="BL7" s="37" t="s">
        <v>19</v>
      </c>
      <c r="BM7" s="38"/>
      <c r="BN7" s="38"/>
      <c r="BO7" s="38"/>
      <c r="BP7" s="38"/>
      <c r="BQ7" s="38"/>
      <c r="BR7" s="38"/>
      <c r="BS7" s="38"/>
      <c r="BT7" s="38"/>
      <c r="BU7" s="38"/>
      <c r="BV7" s="38"/>
      <c r="BW7" s="38"/>
      <c r="BX7" s="38"/>
      <c r="BY7" s="39"/>
    </row>
    <row r="8" spans="1:78" ht="18.75" customHeight="1" x14ac:dyDescent="0.25">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A4</v>
      </c>
      <c r="X8" s="43"/>
      <c r="Y8" s="43"/>
      <c r="Z8" s="43"/>
      <c r="AA8" s="43"/>
      <c r="AB8" s="43"/>
      <c r="AC8" s="43"/>
      <c r="AD8" s="43" t="str">
        <f>データ!$M$6</f>
        <v>非設置</v>
      </c>
      <c r="AE8" s="43"/>
      <c r="AF8" s="43"/>
      <c r="AG8" s="43"/>
      <c r="AH8" s="43"/>
      <c r="AI8" s="43"/>
      <c r="AJ8" s="43"/>
      <c r="AK8" s="2"/>
      <c r="AL8" s="44">
        <f>データ!$R$6</f>
        <v>58499</v>
      </c>
      <c r="AM8" s="44"/>
      <c r="AN8" s="44"/>
      <c r="AO8" s="44"/>
      <c r="AP8" s="44"/>
      <c r="AQ8" s="44"/>
      <c r="AR8" s="44"/>
      <c r="AS8" s="44"/>
      <c r="AT8" s="45">
        <f>データ!$S$6</f>
        <v>55.9</v>
      </c>
      <c r="AU8" s="46"/>
      <c r="AV8" s="46"/>
      <c r="AW8" s="46"/>
      <c r="AX8" s="46"/>
      <c r="AY8" s="46"/>
      <c r="AZ8" s="46"/>
      <c r="BA8" s="46"/>
      <c r="BB8" s="47">
        <f>データ!$T$6</f>
        <v>1046.49</v>
      </c>
      <c r="BC8" s="47"/>
      <c r="BD8" s="47"/>
      <c r="BE8" s="47"/>
      <c r="BF8" s="47"/>
      <c r="BG8" s="47"/>
      <c r="BH8" s="47"/>
      <c r="BI8" s="47"/>
      <c r="BJ8" s="3"/>
      <c r="BK8" s="3"/>
      <c r="BL8" s="48" t="s">
        <v>12</v>
      </c>
      <c r="BM8" s="49"/>
      <c r="BN8" s="50" t="s">
        <v>21</v>
      </c>
      <c r="BO8" s="50"/>
      <c r="BP8" s="50"/>
      <c r="BQ8" s="50"/>
      <c r="BR8" s="50"/>
      <c r="BS8" s="50"/>
      <c r="BT8" s="50"/>
      <c r="BU8" s="50"/>
      <c r="BV8" s="50"/>
      <c r="BW8" s="50"/>
      <c r="BX8" s="50"/>
      <c r="BY8" s="51"/>
    </row>
    <row r="9" spans="1:78" ht="18.75" customHeight="1" x14ac:dyDescent="0.25">
      <c r="A9" s="2"/>
      <c r="B9" s="33" t="s">
        <v>23</v>
      </c>
      <c r="C9" s="34"/>
      <c r="D9" s="34"/>
      <c r="E9" s="34"/>
      <c r="F9" s="34"/>
      <c r="G9" s="34"/>
      <c r="H9" s="34"/>
      <c r="I9" s="33" t="s">
        <v>24</v>
      </c>
      <c r="J9" s="34"/>
      <c r="K9" s="34"/>
      <c r="L9" s="34"/>
      <c r="M9" s="34"/>
      <c r="N9" s="34"/>
      <c r="O9" s="35"/>
      <c r="P9" s="36" t="s">
        <v>26</v>
      </c>
      <c r="Q9" s="36"/>
      <c r="R9" s="36"/>
      <c r="S9" s="36"/>
      <c r="T9" s="36"/>
      <c r="U9" s="36"/>
      <c r="V9" s="36"/>
      <c r="W9" s="36" t="s">
        <v>22</v>
      </c>
      <c r="X9" s="36"/>
      <c r="Y9" s="36"/>
      <c r="Z9" s="36"/>
      <c r="AA9" s="36"/>
      <c r="AB9" s="36"/>
      <c r="AC9" s="36"/>
      <c r="AD9" s="2"/>
      <c r="AE9" s="2"/>
      <c r="AF9" s="2"/>
      <c r="AG9" s="2"/>
      <c r="AH9" s="2"/>
      <c r="AI9" s="2"/>
      <c r="AJ9" s="2"/>
      <c r="AK9" s="2"/>
      <c r="AL9" s="36" t="s">
        <v>27</v>
      </c>
      <c r="AM9" s="36"/>
      <c r="AN9" s="36"/>
      <c r="AO9" s="36"/>
      <c r="AP9" s="36"/>
      <c r="AQ9" s="36"/>
      <c r="AR9" s="36"/>
      <c r="AS9" s="36"/>
      <c r="AT9" s="33" t="s">
        <v>31</v>
      </c>
      <c r="AU9" s="34"/>
      <c r="AV9" s="34"/>
      <c r="AW9" s="34"/>
      <c r="AX9" s="34"/>
      <c r="AY9" s="34"/>
      <c r="AZ9" s="34"/>
      <c r="BA9" s="34"/>
      <c r="BB9" s="36" t="s">
        <v>16</v>
      </c>
      <c r="BC9" s="36"/>
      <c r="BD9" s="36"/>
      <c r="BE9" s="36"/>
      <c r="BF9" s="36"/>
      <c r="BG9" s="36"/>
      <c r="BH9" s="36"/>
      <c r="BI9" s="36"/>
      <c r="BJ9" s="3"/>
      <c r="BK9" s="3"/>
      <c r="BL9" s="52" t="s">
        <v>32</v>
      </c>
      <c r="BM9" s="53"/>
      <c r="BN9" s="54" t="s">
        <v>34</v>
      </c>
      <c r="BO9" s="54"/>
      <c r="BP9" s="54"/>
      <c r="BQ9" s="54"/>
      <c r="BR9" s="54"/>
      <c r="BS9" s="54"/>
      <c r="BT9" s="54"/>
      <c r="BU9" s="54"/>
      <c r="BV9" s="54"/>
      <c r="BW9" s="54"/>
      <c r="BX9" s="54"/>
      <c r="BY9" s="55"/>
    </row>
    <row r="10" spans="1:78" ht="18.75" customHeight="1" x14ac:dyDescent="0.25">
      <c r="A10" s="2"/>
      <c r="B10" s="45" t="str">
        <f>データ!$N$6</f>
        <v>-</v>
      </c>
      <c r="C10" s="46"/>
      <c r="D10" s="46"/>
      <c r="E10" s="46"/>
      <c r="F10" s="46"/>
      <c r="G10" s="46"/>
      <c r="H10" s="46"/>
      <c r="I10" s="45">
        <f>データ!$O$6</f>
        <v>91.69</v>
      </c>
      <c r="J10" s="46"/>
      <c r="K10" s="46"/>
      <c r="L10" s="46"/>
      <c r="M10" s="46"/>
      <c r="N10" s="46"/>
      <c r="O10" s="56"/>
      <c r="P10" s="47">
        <f>データ!$P$6</f>
        <v>99.98</v>
      </c>
      <c r="Q10" s="47"/>
      <c r="R10" s="47"/>
      <c r="S10" s="47"/>
      <c r="T10" s="47"/>
      <c r="U10" s="47"/>
      <c r="V10" s="47"/>
      <c r="W10" s="44">
        <f>データ!$Q$6</f>
        <v>2354</v>
      </c>
      <c r="X10" s="44"/>
      <c r="Y10" s="44"/>
      <c r="Z10" s="44"/>
      <c r="AA10" s="44"/>
      <c r="AB10" s="44"/>
      <c r="AC10" s="44"/>
      <c r="AD10" s="2"/>
      <c r="AE10" s="2"/>
      <c r="AF10" s="2"/>
      <c r="AG10" s="2"/>
      <c r="AH10" s="2"/>
      <c r="AI10" s="2"/>
      <c r="AJ10" s="2"/>
      <c r="AK10" s="2"/>
      <c r="AL10" s="44">
        <f>データ!$U$6</f>
        <v>58464</v>
      </c>
      <c r="AM10" s="44"/>
      <c r="AN10" s="44"/>
      <c r="AO10" s="44"/>
      <c r="AP10" s="44"/>
      <c r="AQ10" s="44"/>
      <c r="AR10" s="44"/>
      <c r="AS10" s="44"/>
      <c r="AT10" s="45">
        <f>データ!$V$6</f>
        <v>55.9</v>
      </c>
      <c r="AU10" s="46"/>
      <c r="AV10" s="46"/>
      <c r="AW10" s="46"/>
      <c r="AX10" s="46"/>
      <c r="AY10" s="46"/>
      <c r="AZ10" s="46"/>
      <c r="BA10" s="46"/>
      <c r="BB10" s="47">
        <f>データ!$W$6</f>
        <v>1045.8699999999999</v>
      </c>
      <c r="BC10" s="47"/>
      <c r="BD10" s="47"/>
      <c r="BE10" s="47"/>
      <c r="BF10" s="47"/>
      <c r="BG10" s="47"/>
      <c r="BH10" s="47"/>
      <c r="BI10" s="47"/>
      <c r="BJ10" s="2"/>
      <c r="BK10" s="2"/>
      <c r="BL10" s="57" t="s">
        <v>36</v>
      </c>
      <c r="BM10" s="58"/>
      <c r="BN10" s="59" t="s">
        <v>4</v>
      </c>
      <c r="BO10" s="59"/>
      <c r="BP10" s="59"/>
      <c r="BQ10" s="59"/>
      <c r="BR10" s="59"/>
      <c r="BS10" s="59"/>
      <c r="BT10" s="59"/>
      <c r="BU10" s="59"/>
      <c r="BV10" s="59"/>
      <c r="BW10" s="59"/>
      <c r="BX10" s="59"/>
      <c r="BY10" s="6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37</v>
      </c>
      <c r="BM11" s="62"/>
      <c r="BN11" s="62"/>
      <c r="BO11" s="62"/>
      <c r="BP11" s="62"/>
      <c r="BQ11" s="62"/>
      <c r="BR11" s="62"/>
      <c r="BS11" s="62"/>
      <c r="BT11" s="62"/>
      <c r="BU11" s="62"/>
      <c r="BV11" s="62"/>
      <c r="BW11" s="62"/>
      <c r="BX11" s="62"/>
      <c r="BY11" s="62"/>
      <c r="BZ11" s="62"/>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5">
      <c r="A14" s="2"/>
      <c r="B14" s="64" t="s">
        <v>39</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40</v>
      </c>
      <c r="BM14" s="71"/>
      <c r="BN14" s="71"/>
      <c r="BO14" s="71"/>
      <c r="BP14" s="71"/>
      <c r="BQ14" s="71"/>
      <c r="BR14" s="71"/>
      <c r="BS14" s="71"/>
      <c r="BT14" s="71"/>
      <c r="BU14" s="71"/>
      <c r="BV14" s="71"/>
      <c r="BW14" s="71"/>
      <c r="BX14" s="71"/>
      <c r="BY14" s="71"/>
      <c r="BZ14" s="72"/>
    </row>
    <row r="15" spans="1:78" ht="13.5" customHeight="1" x14ac:dyDescent="0.25">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110</v>
      </c>
      <c r="BM16" s="77"/>
      <c r="BN16" s="77"/>
      <c r="BO16" s="77"/>
      <c r="BP16" s="77"/>
      <c r="BQ16" s="77"/>
      <c r="BR16" s="77"/>
      <c r="BS16" s="77"/>
      <c r="BT16" s="77"/>
      <c r="BU16" s="77"/>
      <c r="BV16" s="77"/>
      <c r="BW16" s="77"/>
      <c r="BX16" s="77"/>
      <c r="BY16" s="77"/>
      <c r="BZ16" s="78"/>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2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2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42</v>
      </c>
      <c r="BM45" s="71"/>
      <c r="BN45" s="71"/>
      <c r="BO45" s="71"/>
      <c r="BP45" s="71"/>
      <c r="BQ45" s="71"/>
      <c r="BR45" s="71"/>
      <c r="BS45" s="71"/>
      <c r="BT45" s="71"/>
      <c r="BU45" s="71"/>
      <c r="BV45" s="71"/>
      <c r="BW45" s="71"/>
      <c r="BX45" s="71"/>
      <c r="BY45" s="71"/>
      <c r="BZ45" s="72"/>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6" t="s">
        <v>109</v>
      </c>
      <c r="BM47" s="77"/>
      <c r="BN47" s="77"/>
      <c r="BO47" s="77"/>
      <c r="BP47" s="77"/>
      <c r="BQ47" s="77"/>
      <c r="BR47" s="77"/>
      <c r="BS47" s="77"/>
      <c r="BT47" s="77"/>
      <c r="BU47" s="77"/>
      <c r="BV47" s="77"/>
      <c r="BW47" s="77"/>
      <c r="BX47" s="77"/>
      <c r="BY47" s="77"/>
      <c r="BZ47" s="78"/>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6"/>
      <c r="BM48" s="77"/>
      <c r="BN48" s="77"/>
      <c r="BO48" s="77"/>
      <c r="BP48" s="77"/>
      <c r="BQ48" s="77"/>
      <c r="BR48" s="77"/>
      <c r="BS48" s="77"/>
      <c r="BT48" s="77"/>
      <c r="BU48" s="77"/>
      <c r="BV48" s="77"/>
      <c r="BW48" s="77"/>
      <c r="BX48" s="77"/>
      <c r="BY48" s="77"/>
      <c r="BZ48" s="78"/>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6"/>
      <c r="BM49" s="77"/>
      <c r="BN49" s="77"/>
      <c r="BO49" s="77"/>
      <c r="BP49" s="77"/>
      <c r="BQ49" s="77"/>
      <c r="BR49" s="77"/>
      <c r="BS49" s="77"/>
      <c r="BT49" s="77"/>
      <c r="BU49" s="77"/>
      <c r="BV49" s="77"/>
      <c r="BW49" s="77"/>
      <c r="BX49" s="77"/>
      <c r="BY49" s="77"/>
      <c r="BZ49" s="78"/>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6"/>
      <c r="BM50" s="77"/>
      <c r="BN50" s="77"/>
      <c r="BO50" s="77"/>
      <c r="BP50" s="77"/>
      <c r="BQ50" s="77"/>
      <c r="BR50" s="77"/>
      <c r="BS50" s="77"/>
      <c r="BT50" s="77"/>
      <c r="BU50" s="77"/>
      <c r="BV50" s="77"/>
      <c r="BW50" s="77"/>
      <c r="BX50" s="77"/>
      <c r="BY50" s="77"/>
      <c r="BZ50" s="78"/>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6"/>
      <c r="BM51" s="77"/>
      <c r="BN51" s="77"/>
      <c r="BO51" s="77"/>
      <c r="BP51" s="77"/>
      <c r="BQ51" s="77"/>
      <c r="BR51" s="77"/>
      <c r="BS51" s="77"/>
      <c r="BT51" s="77"/>
      <c r="BU51" s="77"/>
      <c r="BV51" s="77"/>
      <c r="BW51" s="77"/>
      <c r="BX51" s="77"/>
      <c r="BY51" s="77"/>
      <c r="BZ51" s="78"/>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6"/>
      <c r="BM52" s="77"/>
      <c r="BN52" s="77"/>
      <c r="BO52" s="77"/>
      <c r="BP52" s="77"/>
      <c r="BQ52" s="77"/>
      <c r="BR52" s="77"/>
      <c r="BS52" s="77"/>
      <c r="BT52" s="77"/>
      <c r="BU52" s="77"/>
      <c r="BV52" s="77"/>
      <c r="BW52" s="77"/>
      <c r="BX52" s="77"/>
      <c r="BY52" s="77"/>
      <c r="BZ52" s="78"/>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6"/>
      <c r="BM53" s="77"/>
      <c r="BN53" s="77"/>
      <c r="BO53" s="77"/>
      <c r="BP53" s="77"/>
      <c r="BQ53" s="77"/>
      <c r="BR53" s="77"/>
      <c r="BS53" s="77"/>
      <c r="BT53" s="77"/>
      <c r="BU53" s="77"/>
      <c r="BV53" s="77"/>
      <c r="BW53" s="77"/>
      <c r="BX53" s="77"/>
      <c r="BY53" s="77"/>
      <c r="BZ53" s="78"/>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6"/>
      <c r="BM54" s="77"/>
      <c r="BN54" s="77"/>
      <c r="BO54" s="77"/>
      <c r="BP54" s="77"/>
      <c r="BQ54" s="77"/>
      <c r="BR54" s="77"/>
      <c r="BS54" s="77"/>
      <c r="BT54" s="77"/>
      <c r="BU54" s="77"/>
      <c r="BV54" s="77"/>
      <c r="BW54" s="77"/>
      <c r="BX54" s="77"/>
      <c r="BY54" s="77"/>
      <c r="BZ54" s="78"/>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6"/>
      <c r="BM55" s="77"/>
      <c r="BN55" s="77"/>
      <c r="BO55" s="77"/>
      <c r="BP55" s="77"/>
      <c r="BQ55" s="77"/>
      <c r="BR55" s="77"/>
      <c r="BS55" s="77"/>
      <c r="BT55" s="77"/>
      <c r="BU55" s="77"/>
      <c r="BV55" s="77"/>
      <c r="BW55" s="77"/>
      <c r="BX55" s="77"/>
      <c r="BY55" s="77"/>
      <c r="BZ55" s="78"/>
    </row>
    <row r="56" spans="1:78" ht="13.5" customHeight="1" x14ac:dyDescent="0.2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6"/>
      <c r="BM56" s="77"/>
      <c r="BN56" s="77"/>
      <c r="BO56" s="77"/>
      <c r="BP56" s="77"/>
      <c r="BQ56" s="77"/>
      <c r="BR56" s="77"/>
      <c r="BS56" s="77"/>
      <c r="BT56" s="77"/>
      <c r="BU56" s="77"/>
      <c r="BV56" s="77"/>
      <c r="BW56" s="77"/>
      <c r="BX56" s="77"/>
      <c r="BY56" s="77"/>
      <c r="BZ56" s="78"/>
    </row>
    <row r="57" spans="1:78" ht="13.5" customHeight="1" x14ac:dyDescent="0.2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6"/>
      <c r="BM57" s="77"/>
      <c r="BN57" s="77"/>
      <c r="BO57" s="77"/>
      <c r="BP57" s="77"/>
      <c r="BQ57" s="77"/>
      <c r="BR57" s="77"/>
      <c r="BS57" s="77"/>
      <c r="BT57" s="77"/>
      <c r="BU57" s="77"/>
      <c r="BV57" s="77"/>
      <c r="BW57" s="77"/>
      <c r="BX57" s="77"/>
      <c r="BY57" s="77"/>
      <c r="BZ57" s="78"/>
    </row>
    <row r="58" spans="1:78" ht="13.5" customHeight="1" x14ac:dyDescent="0.2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6"/>
      <c r="BM58" s="77"/>
      <c r="BN58" s="77"/>
      <c r="BO58" s="77"/>
      <c r="BP58" s="77"/>
      <c r="BQ58" s="77"/>
      <c r="BR58" s="77"/>
      <c r="BS58" s="77"/>
      <c r="BT58" s="77"/>
      <c r="BU58" s="77"/>
      <c r="BV58" s="77"/>
      <c r="BW58" s="77"/>
      <c r="BX58" s="77"/>
      <c r="BY58" s="77"/>
      <c r="BZ58" s="78"/>
    </row>
    <row r="59" spans="1:78" ht="13.5" customHeight="1" x14ac:dyDescent="0.2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6"/>
      <c r="BM59" s="77"/>
      <c r="BN59" s="77"/>
      <c r="BO59" s="77"/>
      <c r="BP59" s="77"/>
      <c r="BQ59" s="77"/>
      <c r="BR59" s="77"/>
      <c r="BS59" s="77"/>
      <c r="BT59" s="77"/>
      <c r="BU59" s="77"/>
      <c r="BV59" s="77"/>
      <c r="BW59" s="77"/>
      <c r="BX59" s="77"/>
      <c r="BY59" s="77"/>
      <c r="BZ59" s="78"/>
    </row>
    <row r="60" spans="1:78" ht="13.5" customHeight="1" x14ac:dyDescent="0.25">
      <c r="A60" s="2"/>
      <c r="B60" s="67" t="s">
        <v>10</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6"/>
      <c r="BM60" s="77"/>
      <c r="BN60" s="77"/>
      <c r="BO60" s="77"/>
      <c r="BP60" s="77"/>
      <c r="BQ60" s="77"/>
      <c r="BR60" s="77"/>
      <c r="BS60" s="77"/>
      <c r="BT60" s="77"/>
      <c r="BU60" s="77"/>
      <c r="BV60" s="77"/>
      <c r="BW60" s="77"/>
      <c r="BX60" s="77"/>
      <c r="BY60" s="77"/>
      <c r="BZ60" s="78"/>
    </row>
    <row r="61" spans="1:78" ht="13.5" customHeight="1" x14ac:dyDescent="0.25">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6"/>
      <c r="BM61" s="77"/>
      <c r="BN61" s="77"/>
      <c r="BO61" s="77"/>
      <c r="BP61" s="77"/>
      <c r="BQ61" s="77"/>
      <c r="BR61" s="77"/>
      <c r="BS61" s="77"/>
      <c r="BT61" s="77"/>
      <c r="BU61" s="77"/>
      <c r="BV61" s="77"/>
      <c r="BW61" s="77"/>
      <c r="BX61" s="77"/>
      <c r="BY61" s="77"/>
      <c r="BZ61" s="78"/>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6"/>
      <c r="BM62" s="77"/>
      <c r="BN62" s="77"/>
      <c r="BO62" s="77"/>
      <c r="BP62" s="77"/>
      <c r="BQ62" s="77"/>
      <c r="BR62" s="77"/>
      <c r="BS62" s="77"/>
      <c r="BT62" s="77"/>
      <c r="BU62" s="77"/>
      <c r="BV62" s="77"/>
      <c r="BW62" s="77"/>
      <c r="BX62" s="77"/>
      <c r="BY62" s="77"/>
      <c r="BZ62" s="78"/>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6"/>
      <c r="BM63" s="77"/>
      <c r="BN63" s="77"/>
      <c r="BO63" s="77"/>
      <c r="BP63" s="77"/>
      <c r="BQ63" s="77"/>
      <c r="BR63" s="77"/>
      <c r="BS63" s="77"/>
      <c r="BT63" s="77"/>
      <c r="BU63" s="77"/>
      <c r="BV63" s="77"/>
      <c r="BW63" s="77"/>
      <c r="BX63" s="77"/>
      <c r="BY63" s="77"/>
      <c r="BZ63" s="78"/>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9</v>
      </c>
      <c r="BM64" s="71"/>
      <c r="BN64" s="71"/>
      <c r="BO64" s="71"/>
      <c r="BP64" s="71"/>
      <c r="BQ64" s="71"/>
      <c r="BR64" s="71"/>
      <c r="BS64" s="71"/>
      <c r="BT64" s="71"/>
      <c r="BU64" s="71"/>
      <c r="BV64" s="71"/>
      <c r="BW64" s="71"/>
      <c r="BX64" s="71"/>
      <c r="BY64" s="71"/>
      <c r="BZ64" s="72"/>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6" t="s">
        <v>111</v>
      </c>
      <c r="BM66" s="77"/>
      <c r="BN66" s="77"/>
      <c r="BO66" s="77"/>
      <c r="BP66" s="77"/>
      <c r="BQ66" s="77"/>
      <c r="BR66" s="77"/>
      <c r="BS66" s="77"/>
      <c r="BT66" s="77"/>
      <c r="BU66" s="77"/>
      <c r="BV66" s="77"/>
      <c r="BW66" s="77"/>
      <c r="BX66" s="77"/>
      <c r="BY66" s="77"/>
      <c r="BZ66" s="78"/>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6"/>
      <c r="BM67" s="77"/>
      <c r="BN67" s="77"/>
      <c r="BO67" s="77"/>
      <c r="BP67" s="77"/>
      <c r="BQ67" s="77"/>
      <c r="BR67" s="77"/>
      <c r="BS67" s="77"/>
      <c r="BT67" s="77"/>
      <c r="BU67" s="77"/>
      <c r="BV67" s="77"/>
      <c r="BW67" s="77"/>
      <c r="BX67" s="77"/>
      <c r="BY67" s="77"/>
      <c r="BZ67" s="78"/>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6"/>
      <c r="BM68" s="77"/>
      <c r="BN68" s="77"/>
      <c r="BO68" s="77"/>
      <c r="BP68" s="77"/>
      <c r="BQ68" s="77"/>
      <c r="BR68" s="77"/>
      <c r="BS68" s="77"/>
      <c r="BT68" s="77"/>
      <c r="BU68" s="77"/>
      <c r="BV68" s="77"/>
      <c r="BW68" s="77"/>
      <c r="BX68" s="77"/>
      <c r="BY68" s="77"/>
      <c r="BZ68" s="78"/>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6"/>
      <c r="BM69" s="77"/>
      <c r="BN69" s="77"/>
      <c r="BO69" s="77"/>
      <c r="BP69" s="77"/>
      <c r="BQ69" s="77"/>
      <c r="BR69" s="77"/>
      <c r="BS69" s="77"/>
      <c r="BT69" s="77"/>
      <c r="BU69" s="77"/>
      <c r="BV69" s="77"/>
      <c r="BW69" s="77"/>
      <c r="BX69" s="77"/>
      <c r="BY69" s="77"/>
      <c r="BZ69" s="78"/>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6"/>
      <c r="BM70" s="77"/>
      <c r="BN70" s="77"/>
      <c r="BO70" s="77"/>
      <c r="BP70" s="77"/>
      <c r="BQ70" s="77"/>
      <c r="BR70" s="77"/>
      <c r="BS70" s="77"/>
      <c r="BT70" s="77"/>
      <c r="BU70" s="77"/>
      <c r="BV70" s="77"/>
      <c r="BW70" s="77"/>
      <c r="BX70" s="77"/>
      <c r="BY70" s="77"/>
      <c r="BZ70" s="78"/>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6"/>
      <c r="BM71" s="77"/>
      <c r="BN71" s="77"/>
      <c r="BO71" s="77"/>
      <c r="BP71" s="77"/>
      <c r="BQ71" s="77"/>
      <c r="BR71" s="77"/>
      <c r="BS71" s="77"/>
      <c r="BT71" s="77"/>
      <c r="BU71" s="77"/>
      <c r="BV71" s="77"/>
      <c r="BW71" s="77"/>
      <c r="BX71" s="77"/>
      <c r="BY71" s="77"/>
      <c r="BZ71" s="78"/>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6"/>
      <c r="BM72" s="77"/>
      <c r="BN72" s="77"/>
      <c r="BO72" s="77"/>
      <c r="BP72" s="77"/>
      <c r="BQ72" s="77"/>
      <c r="BR72" s="77"/>
      <c r="BS72" s="77"/>
      <c r="BT72" s="77"/>
      <c r="BU72" s="77"/>
      <c r="BV72" s="77"/>
      <c r="BW72" s="77"/>
      <c r="BX72" s="77"/>
      <c r="BY72" s="77"/>
      <c r="BZ72" s="78"/>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6"/>
      <c r="BM73" s="77"/>
      <c r="BN73" s="77"/>
      <c r="BO73" s="77"/>
      <c r="BP73" s="77"/>
      <c r="BQ73" s="77"/>
      <c r="BR73" s="77"/>
      <c r="BS73" s="77"/>
      <c r="BT73" s="77"/>
      <c r="BU73" s="77"/>
      <c r="BV73" s="77"/>
      <c r="BW73" s="77"/>
      <c r="BX73" s="77"/>
      <c r="BY73" s="77"/>
      <c r="BZ73" s="78"/>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6"/>
      <c r="BM74" s="77"/>
      <c r="BN74" s="77"/>
      <c r="BO74" s="77"/>
      <c r="BP74" s="77"/>
      <c r="BQ74" s="77"/>
      <c r="BR74" s="77"/>
      <c r="BS74" s="77"/>
      <c r="BT74" s="77"/>
      <c r="BU74" s="77"/>
      <c r="BV74" s="77"/>
      <c r="BW74" s="77"/>
      <c r="BX74" s="77"/>
      <c r="BY74" s="77"/>
      <c r="BZ74" s="78"/>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6"/>
      <c r="BM75" s="77"/>
      <c r="BN75" s="77"/>
      <c r="BO75" s="77"/>
      <c r="BP75" s="77"/>
      <c r="BQ75" s="77"/>
      <c r="BR75" s="77"/>
      <c r="BS75" s="77"/>
      <c r="BT75" s="77"/>
      <c r="BU75" s="77"/>
      <c r="BV75" s="77"/>
      <c r="BW75" s="77"/>
      <c r="BX75" s="77"/>
      <c r="BY75" s="77"/>
      <c r="BZ75" s="78"/>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6"/>
      <c r="BM76" s="77"/>
      <c r="BN76" s="77"/>
      <c r="BO76" s="77"/>
      <c r="BP76" s="77"/>
      <c r="BQ76" s="77"/>
      <c r="BR76" s="77"/>
      <c r="BS76" s="77"/>
      <c r="BT76" s="77"/>
      <c r="BU76" s="77"/>
      <c r="BV76" s="77"/>
      <c r="BW76" s="77"/>
      <c r="BX76" s="77"/>
      <c r="BY76" s="77"/>
      <c r="BZ76" s="78"/>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6"/>
      <c r="BM77" s="77"/>
      <c r="BN77" s="77"/>
      <c r="BO77" s="77"/>
      <c r="BP77" s="77"/>
      <c r="BQ77" s="77"/>
      <c r="BR77" s="77"/>
      <c r="BS77" s="77"/>
      <c r="BT77" s="77"/>
      <c r="BU77" s="77"/>
      <c r="BV77" s="77"/>
      <c r="BW77" s="77"/>
      <c r="BX77" s="77"/>
      <c r="BY77" s="77"/>
      <c r="BZ77" s="78"/>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6"/>
      <c r="BM78" s="77"/>
      <c r="BN78" s="77"/>
      <c r="BO78" s="77"/>
      <c r="BP78" s="77"/>
      <c r="BQ78" s="77"/>
      <c r="BR78" s="77"/>
      <c r="BS78" s="77"/>
      <c r="BT78" s="77"/>
      <c r="BU78" s="77"/>
      <c r="BV78" s="77"/>
      <c r="BW78" s="77"/>
      <c r="BX78" s="77"/>
      <c r="BY78" s="77"/>
      <c r="BZ78" s="78"/>
    </row>
    <row r="79" spans="1:78" ht="13.5" customHeight="1" x14ac:dyDescent="0.2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6"/>
      <c r="BM79" s="77"/>
      <c r="BN79" s="77"/>
      <c r="BO79" s="77"/>
      <c r="BP79" s="77"/>
      <c r="BQ79" s="77"/>
      <c r="BR79" s="77"/>
      <c r="BS79" s="77"/>
      <c r="BT79" s="77"/>
      <c r="BU79" s="77"/>
      <c r="BV79" s="77"/>
      <c r="BW79" s="77"/>
      <c r="BX79" s="77"/>
      <c r="BY79" s="77"/>
      <c r="BZ79" s="78"/>
    </row>
    <row r="80" spans="1:78" ht="13.5" customHeight="1" x14ac:dyDescent="0.2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6"/>
      <c r="BM80" s="77"/>
      <c r="BN80" s="77"/>
      <c r="BO80" s="77"/>
      <c r="BP80" s="77"/>
      <c r="BQ80" s="77"/>
      <c r="BR80" s="77"/>
      <c r="BS80" s="77"/>
      <c r="BT80" s="77"/>
      <c r="BU80" s="77"/>
      <c r="BV80" s="77"/>
      <c r="BW80" s="77"/>
      <c r="BX80" s="77"/>
      <c r="BY80" s="77"/>
      <c r="BZ80" s="78"/>
    </row>
    <row r="81" spans="1:78" ht="13.5" customHeight="1" x14ac:dyDescent="0.2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6"/>
      <c r="BM81" s="77"/>
      <c r="BN81" s="77"/>
      <c r="BO81" s="77"/>
      <c r="BP81" s="77"/>
      <c r="BQ81" s="77"/>
      <c r="BR81" s="77"/>
      <c r="BS81" s="77"/>
      <c r="BT81" s="77"/>
      <c r="BU81" s="77"/>
      <c r="BV81" s="77"/>
      <c r="BW81" s="77"/>
      <c r="BX81" s="77"/>
      <c r="BY81" s="77"/>
      <c r="BZ81" s="78"/>
    </row>
    <row r="82" spans="1:78" ht="13.5" customHeight="1" x14ac:dyDescent="0.2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79"/>
      <c r="BM82" s="80"/>
      <c r="BN82" s="80"/>
      <c r="BO82" s="80"/>
      <c r="BP82" s="80"/>
      <c r="BQ82" s="80"/>
      <c r="BR82" s="80"/>
      <c r="BS82" s="80"/>
      <c r="BT82" s="80"/>
      <c r="BU82" s="80"/>
      <c r="BV82" s="80"/>
      <c r="BW82" s="80"/>
      <c r="BX82" s="80"/>
      <c r="BY82" s="80"/>
      <c r="BZ82" s="81"/>
    </row>
    <row r="83" spans="1:78" x14ac:dyDescent="0.25">
      <c r="C83" s="10"/>
    </row>
    <row r="84" spans="1:78" hidden="1" x14ac:dyDescent="0.25">
      <c r="B84" s="6" t="s">
        <v>43</v>
      </c>
      <c r="C84" s="6"/>
      <c r="D84" s="6"/>
      <c r="E84" s="6" t="s">
        <v>45</v>
      </c>
      <c r="F84" s="6" t="s">
        <v>47</v>
      </c>
      <c r="G84" s="6" t="s">
        <v>48</v>
      </c>
      <c r="H84" s="6" t="s">
        <v>41</v>
      </c>
      <c r="I84" s="6" t="s">
        <v>8</v>
      </c>
      <c r="J84" s="6" t="s">
        <v>29</v>
      </c>
      <c r="K84" s="6" t="s">
        <v>49</v>
      </c>
      <c r="L84" s="6" t="s">
        <v>51</v>
      </c>
      <c r="M84" s="6" t="s">
        <v>33</v>
      </c>
      <c r="N84" s="6" t="s">
        <v>53</v>
      </c>
      <c r="O84" s="6" t="s">
        <v>55</v>
      </c>
    </row>
    <row r="85" spans="1:78" hidden="1" x14ac:dyDescent="0.25">
      <c r="B85" s="6"/>
      <c r="C85" s="6"/>
      <c r="D85" s="6"/>
      <c r="E85" s="6" t="str">
        <f>データ!AH6</f>
        <v>【111.39】</v>
      </c>
      <c r="F85" s="6" t="str">
        <f>データ!AS6</f>
        <v>【1.30】</v>
      </c>
      <c r="G85" s="6" t="str">
        <f>データ!BD6</f>
        <v>【261.51】</v>
      </c>
      <c r="H85" s="6" t="str">
        <f>データ!BO6</f>
        <v>【265.16】</v>
      </c>
      <c r="I85" s="6" t="str">
        <f>データ!BZ6</f>
        <v>【102.35】</v>
      </c>
      <c r="J85" s="6" t="str">
        <f>データ!CK6</f>
        <v>【167.74】</v>
      </c>
      <c r="K85" s="6" t="str">
        <f>データ!CV6</f>
        <v>【60.29】</v>
      </c>
      <c r="L85" s="6" t="str">
        <f>データ!DG6</f>
        <v>【90.12】</v>
      </c>
      <c r="M85" s="6" t="str">
        <f>データ!DR6</f>
        <v>【50.88】</v>
      </c>
      <c r="N85" s="6" t="str">
        <f>データ!EC6</f>
        <v>【22.30】</v>
      </c>
      <c r="O85" s="6" t="str">
        <f>データ!EN6</f>
        <v>【0.66】</v>
      </c>
    </row>
  </sheetData>
  <sheetProtection algorithmName="SHA-512" hashValue="YvgQ1q/AQiGGAPjIDqiXhGpsajisLgfvLVMatak3U0GF8MnRatOmimDJ7wG4Zo3ANTnz/PoOH84gvQ2cfKg2yw==" saltValue="TFBGmdksPr46dEooQAEk2w=="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2.75" x14ac:dyDescent="0.25"/>
  <cols>
    <col min="2" max="144" width="11.86328125" customWidth="1"/>
  </cols>
  <sheetData>
    <row r="1" spans="1:144" x14ac:dyDescent="0.25">
      <c r="A1" t="s">
        <v>46</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25">
      <c r="A2" s="15" t="s">
        <v>56</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25">
      <c r="A3" s="15" t="s">
        <v>20</v>
      </c>
      <c r="B3" s="17" t="s">
        <v>50</v>
      </c>
      <c r="C3" s="17" t="s">
        <v>58</v>
      </c>
      <c r="D3" s="17" t="s">
        <v>60</v>
      </c>
      <c r="E3" s="17" t="s">
        <v>3</v>
      </c>
      <c r="F3" s="17" t="s">
        <v>2</v>
      </c>
      <c r="G3" s="17" t="s">
        <v>25</v>
      </c>
      <c r="H3" s="84" t="s">
        <v>30</v>
      </c>
      <c r="I3" s="85"/>
      <c r="J3" s="85"/>
      <c r="K3" s="85"/>
      <c r="L3" s="85"/>
      <c r="M3" s="85"/>
      <c r="N3" s="85"/>
      <c r="O3" s="85"/>
      <c r="P3" s="85"/>
      <c r="Q3" s="85"/>
      <c r="R3" s="85"/>
      <c r="S3" s="85"/>
      <c r="T3" s="85"/>
      <c r="U3" s="85"/>
      <c r="V3" s="85"/>
      <c r="W3" s="86"/>
      <c r="X3" s="82" t="s">
        <v>54</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10</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25">
      <c r="A4" s="15" t="s">
        <v>61</v>
      </c>
      <c r="B4" s="18"/>
      <c r="C4" s="18"/>
      <c r="D4" s="18"/>
      <c r="E4" s="18"/>
      <c r="F4" s="18"/>
      <c r="G4" s="18"/>
      <c r="H4" s="87"/>
      <c r="I4" s="88"/>
      <c r="J4" s="88"/>
      <c r="K4" s="88"/>
      <c r="L4" s="88"/>
      <c r="M4" s="88"/>
      <c r="N4" s="88"/>
      <c r="O4" s="88"/>
      <c r="P4" s="88"/>
      <c r="Q4" s="88"/>
      <c r="R4" s="88"/>
      <c r="S4" s="88"/>
      <c r="T4" s="88"/>
      <c r="U4" s="88"/>
      <c r="V4" s="88"/>
      <c r="W4" s="89"/>
      <c r="X4" s="83" t="s">
        <v>52</v>
      </c>
      <c r="Y4" s="83"/>
      <c r="Z4" s="83"/>
      <c r="AA4" s="83"/>
      <c r="AB4" s="83"/>
      <c r="AC4" s="83"/>
      <c r="AD4" s="83"/>
      <c r="AE4" s="83"/>
      <c r="AF4" s="83"/>
      <c r="AG4" s="83"/>
      <c r="AH4" s="83"/>
      <c r="AI4" s="83" t="s">
        <v>44</v>
      </c>
      <c r="AJ4" s="83"/>
      <c r="AK4" s="83"/>
      <c r="AL4" s="83"/>
      <c r="AM4" s="83"/>
      <c r="AN4" s="83"/>
      <c r="AO4" s="83"/>
      <c r="AP4" s="83"/>
      <c r="AQ4" s="83"/>
      <c r="AR4" s="83"/>
      <c r="AS4" s="83"/>
      <c r="AT4" s="83" t="s">
        <v>38</v>
      </c>
      <c r="AU4" s="83"/>
      <c r="AV4" s="83"/>
      <c r="AW4" s="83"/>
      <c r="AX4" s="83"/>
      <c r="AY4" s="83"/>
      <c r="AZ4" s="83"/>
      <c r="BA4" s="83"/>
      <c r="BB4" s="83"/>
      <c r="BC4" s="83"/>
      <c r="BD4" s="83"/>
      <c r="BE4" s="83" t="s">
        <v>63</v>
      </c>
      <c r="BF4" s="83"/>
      <c r="BG4" s="83"/>
      <c r="BH4" s="83"/>
      <c r="BI4" s="83"/>
      <c r="BJ4" s="83"/>
      <c r="BK4" s="83"/>
      <c r="BL4" s="83"/>
      <c r="BM4" s="83"/>
      <c r="BN4" s="83"/>
      <c r="BO4" s="83"/>
      <c r="BP4" s="83" t="s">
        <v>35</v>
      </c>
      <c r="BQ4" s="83"/>
      <c r="BR4" s="83"/>
      <c r="BS4" s="83"/>
      <c r="BT4" s="83"/>
      <c r="BU4" s="83"/>
      <c r="BV4" s="83"/>
      <c r="BW4" s="83"/>
      <c r="BX4" s="83"/>
      <c r="BY4" s="83"/>
      <c r="BZ4" s="83"/>
      <c r="CA4" s="83" t="s">
        <v>64</v>
      </c>
      <c r="CB4" s="83"/>
      <c r="CC4" s="83"/>
      <c r="CD4" s="83"/>
      <c r="CE4" s="83"/>
      <c r="CF4" s="83"/>
      <c r="CG4" s="83"/>
      <c r="CH4" s="83"/>
      <c r="CI4" s="83"/>
      <c r="CJ4" s="83"/>
      <c r="CK4" s="83"/>
      <c r="CL4" s="83" t="s">
        <v>66</v>
      </c>
      <c r="CM4" s="83"/>
      <c r="CN4" s="83"/>
      <c r="CO4" s="83"/>
      <c r="CP4" s="83"/>
      <c r="CQ4" s="83"/>
      <c r="CR4" s="83"/>
      <c r="CS4" s="83"/>
      <c r="CT4" s="83"/>
      <c r="CU4" s="83"/>
      <c r="CV4" s="83"/>
      <c r="CW4" s="83" t="s">
        <v>67</v>
      </c>
      <c r="CX4" s="83"/>
      <c r="CY4" s="83"/>
      <c r="CZ4" s="83"/>
      <c r="DA4" s="83"/>
      <c r="DB4" s="83"/>
      <c r="DC4" s="83"/>
      <c r="DD4" s="83"/>
      <c r="DE4" s="83"/>
      <c r="DF4" s="83"/>
      <c r="DG4" s="83"/>
      <c r="DH4" s="83" t="s">
        <v>68</v>
      </c>
      <c r="DI4" s="83"/>
      <c r="DJ4" s="83"/>
      <c r="DK4" s="83"/>
      <c r="DL4" s="83"/>
      <c r="DM4" s="83"/>
      <c r="DN4" s="83"/>
      <c r="DO4" s="83"/>
      <c r="DP4" s="83"/>
      <c r="DQ4" s="83"/>
      <c r="DR4" s="83"/>
      <c r="DS4" s="83" t="s">
        <v>62</v>
      </c>
      <c r="DT4" s="83"/>
      <c r="DU4" s="83"/>
      <c r="DV4" s="83"/>
      <c r="DW4" s="83"/>
      <c r="DX4" s="83"/>
      <c r="DY4" s="83"/>
      <c r="DZ4" s="83"/>
      <c r="EA4" s="83"/>
      <c r="EB4" s="83"/>
      <c r="EC4" s="83"/>
      <c r="ED4" s="83" t="s">
        <v>69</v>
      </c>
      <c r="EE4" s="83"/>
      <c r="EF4" s="83"/>
      <c r="EG4" s="83"/>
      <c r="EH4" s="83"/>
      <c r="EI4" s="83"/>
      <c r="EJ4" s="83"/>
      <c r="EK4" s="83"/>
      <c r="EL4" s="83"/>
      <c r="EM4" s="83"/>
      <c r="EN4" s="83"/>
    </row>
    <row r="5" spans="1:144" x14ac:dyDescent="0.25">
      <c r="A5" s="15" t="s">
        <v>28</v>
      </c>
      <c r="B5" s="19"/>
      <c r="C5" s="19"/>
      <c r="D5" s="19"/>
      <c r="E5" s="19"/>
      <c r="F5" s="19"/>
      <c r="G5" s="19"/>
      <c r="H5" s="25" t="s">
        <v>57</v>
      </c>
      <c r="I5" s="25" t="s">
        <v>70</v>
      </c>
      <c r="J5" s="25" t="s">
        <v>71</v>
      </c>
      <c r="K5" s="25" t="s">
        <v>72</v>
      </c>
      <c r="L5" s="25" t="s">
        <v>73</v>
      </c>
      <c r="M5" s="25" t="s">
        <v>5</v>
      </c>
      <c r="N5" s="25" t="s">
        <v>74</v>
      </c>
      <c r="O5" s="25" t="s">
        <v>75</v>
      </c>
      <c r="P5" s="25" t="s">
        <v>76</v>
      </c>
      <c r="Q5" s="25" t="s">
        <v>77</v>
      </c>
      <c r="R5" s="25" t="s">
        <v>78</v>
      </c>
      <c r="S5" s="25" t="s">
        <v>79</v>
      </c>
      <c r="T5" s="25" t="s">
        <v>65</v>
      </c>
      <c r="U5" s="25" t="s">
        <v>80</v>
      </c>
      <c r="V5" s="25" t="s">
        <v>81</v>
      </c>
      <c r="W5" s="25" t="s">
        <v>82</v>
      </c>
      <c r="X5" s="25" t="s">
        <v>83</v>
      </c>
      <c r="Y5" s="25" t="s">
        <v>84</v>
      </c>
      <c r="Z5" s="25" t="s">
        <v>85</v>
      </c>
      <c r="AA5" s="25" t="s">
        <v>0</v>
      </c>
      <c r="AB5" s="25" t="s">
        <v>86</v>
      </c>
      <c r="AC5" s="25" t="s">
        <v>88</v>
      </c>
      <c r="AD5" s="25" t="s">
        <v>89</v>
      </c>
      <c r="AE5" s="25" t="s">
        <v>90</v>
      </c>
      <c r="AF5" s="25" t="s">
        <v>91</v>
      </c>
      <c r="AG5" s="25" t="s">
        <v>92</v>
      </c>
      <c r="AH5" s="25" t="s">
        <v>43</v>
      </c>
      <c r="AI5" s="25" t="s">
        <v>83</v>
      </c>
      <c r="AJ5" s="25" t="s">
        <v>84</v>
      </c>
      <c r="AK5" s="25" t="s">
        <v>85</v>
      </c>
      <c r="AL5" s="25" t="s">
        <v>0</v>
      </c>
      <c r="AM5" s="25" t="s">
        <v>86</v>
      </c>
      <c r="AN5" s="25" t="s">
        <v>88</v>
      </c>
      <c r="AO5" s="25" t="s">
        <v>89</v>
      </c>
      <c r="AP5" s="25" t="s">
        <v>90</v>
      </c>
      <c r="AQ5" s="25" t="s">
        <v>91</v>
      </c>
      <c r="AR5" s="25" t="s">
        <v>92</v>
      </c>
      <c r="AS5" s="25" t="s">
        <v>87</v>
      </c>
      <c r="AT5" s="25" t="s">
        <v>83</v>
      </c>
      <c r="AU5" s="25" t="s">
        <v>84</v>
      </c>
      <c r="AV5" s="25" t="s">
        <v>85</v>
      </c>
      <c r="AW5" s="25" t="s">
        <v>0</v>
      </c>
      <c r="AX5" s="25" t="s">
        <v>86</v>
      </c>
      <c r="AY5" s="25" t="s">
        <v>88</v>
      </c>
      <c r="AZ5" s="25" t="s">
        <v>89</v>
      </c>
      <c r="BA5" s="25" t="s">
        <v>90</v>
      </c>
      <c r="BB5" s="25" t="s">
        <v>91</v>
      </c>
      <c r="BC5" s="25" t="s">
        <v>92</v>
      </c>
      <c r="BD5" s="25" t="s">
        <v>87</v>
      </c>
      <c r="BE5" s="25" t="s">
        <v>83</v>
      </c>
      <c r="BF5" s="25" t="s">
        <v>84</v>
      </c>
      <c r="BG5" s="25" t="s">
        <v>85</v>
      </c>
      <c r="BH5" s="25" t="s">
        <v>0</v>
      </c>
      <c r="BI5" s="25" t="s">
        <v>86</v>
      </c>
      <c r="BJ5" s="25" t="s">
        <v>88</v>
      </c>
      <c r="BK5" s="25" t="s">
        <v>89</v>
      </c>
      <c r="BL5" s="25" t="s">
        <v>90</v>
      </c>
      <c r="BM5" s="25" t="s">
        <v>91</v>
      </c>
      <c r="BN5" s="25" t="s">
        <v>92</v>
      </c>
      <c r="BO5" s="25" t="s">
        <v>87</v>
      </c>
      <c r="BP5" s="25" t="s">
        <v>83</v>
      </c>
      <c r="BQ5" s="25" t="s">
        <v>84</v>
      </c>
      <c r="BR5" s="25" t="s">
        <v>85</v>
      </c>
      <c r="BS5" s="25" t="s">
        <v>0</v>
      </c>
      <c r="BT5" s="25" t="s">
        <v>86</v>
      </c>
      <c r="BU5" s="25" t="s">
        <v>88</v>
      </c>
      <c r="BV5" s="25" t="s">
        <v>89</v>
      </c>
      <c r="BW5" s="25" t="s">
        <v>90</v>
      </c>
      <c r="BX5" s="25" t="s">
        <v>91</v>
      </c>
      <c r="BY5" s="25" t="s">
        <v>92</v>
      </c>
      <c r="BZ5" s="25" t="s">
        <v>87</v>
      </c>
      <c r="CA5" s="25" t="s">
        <v>83</v>
      </c>
      <c r="CB5" s="25" t="s">
        <v>84</v>
      </c>
      <c r="CC5" s="25" t="s">
        <v>85</v>
      </c>
      <c r="CD5" s="25" t="s">
        <v>0</v>
      </c>
      <c r="CE5" s="25" t="s">
        <v>86</v>
      </c>
      <c r="CF5" s="25" t="s">
        <v>88</v>
      </c>
      <c r="CG5" s="25" t="s">
        <v>89</v>
      </c>
      <c r="CH5" s="25" t="s">
        <v>90</v>
      </c>
      <c r="CI5" s="25" t="s">
        <v>91</v>
      </c>
      <c r="CJ5" s="25" t="s">
        <v>92</v>
      </c>
      <c r="CK5" s="25" t="s">
        <v>87</v>
      </c>
      <c r="CL5" s="25" t="s">
        <v>83</v>
      </c>
      <c r="CM5" s="25" t="s">
        <v>84</v>
      </c>
      <c r="CN5" s="25" t="s">
        <v>85</v>
      </c>
      <c r="CO5" s="25" t="s">
        <v>0</v>
      </c>
      <c r="CP5" s="25" t="s">
        <v>86</v>
      </c>
      <c r="CQ5" s="25" t="s">
        <v>88</v>
      </c>
      <c r="CR5" s="25" t="s">
        <v>89</v>
      </c>
      <c r="CS5" s="25" t="s">
        <v>90</v>
      </c>
      <c r="CT5" s="25" t="s">
        <v>91</v>
      </c>
      <c r="CU5" s="25" t="s">
        <v>92</v>
      </c>
      <c r="CV5" s="25" t="s">
        <v>87</v>
      </c>
      <c r="CW5" s="25" t="s">
        <v>83</v>
      </c>
      <c r="CX5" s="25" t="s">
        <v>84</v>
      </c>
      <c r="CY5" s="25" t="s">
        <v>85</v>
      </c>
      <c r="CZ5" s="25" t="s">
        <v>0</v>
      </c>
      <c r="DA5" s="25" t="s">
        <v>86</v>
      </c>
      <c r="DB5" s="25" t="s">
        <v>88</v>
      </c>
      <c r="DC5" s="25" t="s">
        <v>89</v>
      </c>
      <c r="DD5" s="25" t="s">
        <v>90</v>
      </c>
      <c r="DE5" s="25" t="s">
        <v>91</v>
      </c>
      <c r="DF5" s="25" t="s">
        <v>92</v>
      </c>
      <c r="DG5" s="25" t="s">
        <v>87</v>
      </c>
      <c r="DH5" s="25" t="s">
        <v>83</v>
      </c>
      <c r="DI5" s="25" t="s">
        <v>84</v>
      </c>
      <c r="DJ5" s="25" t="s">
        <v>85</v>
      </c>
      <c r="DK5" s="25" t="s">
        <v>0</v>
      </c>
      <c r="DL5" s="25" t="s">
        <v>86</v>
      </c>
      <c r="DM5" s="25" t="s">
        <v>88</v>
      </c>
      <c r="DN5" s="25" t="s">
        <v>89</v>
      </c>
      <c r="DO5" s="25" t="s">
        <v>90</v>
      </c>
      <c r="DP5" s="25" t="s">
        <v>91</v>
      </c>
      <c r="DQ5" s="25" t="s">
        <v>92</v>
      </c>
      <c r="DR5" s="25" t="s">
        <v>87</v>
      </c>
      <c r="DS5" s="25" t="s">
        <v>83</v>
      </c>
      <c r="DT5" s="25" t="s">
        <v>84</v>
      </c>
      <c r="DU5" s="25" t="s">
        <v>85</v>
      </c>
      <c r="DV5" s="25" t="s">
        <v>0</v>
      </c>
      <c r="DW5" s="25" t="s">
        <v>86</v>
      </c>
      <c r="DX5" s="25" t="s">
        <v>88</v>
      </c>
      <c r="DY5" s="25" t="s">
        <v>89</v>
      </c>
      <c r="DZ5" s="25" t="s">
        <v>90</v>
      </c>
      <c r="EA5" s="25" t="s">
        <v>91</v>
      </c>
      <c r="EB5" s="25" t="s">
        <v>92</v>
      </c>
      <c r="EC5" s="25" t="s">
        <v>87</v>
      </c>
      <c r="ED5" s="25" t="s">
        <v>83</v>
      </c>
      <c r="EE5" s="25" t="s">
        <v>84</v>
      </c>
      <c r="EF5" s="25" t="s">
        <v>85</v>
      </c>
      <c r="EG5" s="25" t="s">
        <v>0</v>
      </c>
      <c r="EH5" s="25" t="s">
        <v>86</v>
      </c>
      <c r="EI5" s="25" t="s">
        <v>88</v>
      </c>
      <c r="EJ5" s="25" t="s">
        <v>89</v>
      </c>
      <c r="EK5" s="25" t="s">
        <v>90</v>
      </c>
      <c r="EL5" s="25" t="s">
        <v>91</v>
      </c>
      <c r="EM5" s="25" t="s">
        <v>92</v>
      </c>
      <c r="EN5" s="25" t="s">
        <v>87</v>
      </c>
    </row>
    <row r="6" spans="1:144" s="14" customFormat="1" x14ac:dyDescent="0.25">
      <c r="A6" s="15" t="s">
        <v>93</v>
      </c>
      <c r="B6" s="20">
        <f t="shared" ref="B6:W6" si="1">B7</f>
        <v>2021</v>
      </c>
      <c r="C6" s="20">
        <f t="shared" si="1"/>
        <v>232165</v>
      </c>
      <c r="D6" s="20">
        <f t="shared" si="1"/>
        <v>46</v>
      </c>
      <c r="E6" s="20">
        <f t="shared" si="1"/>
        <v>1</v>
      </c>
      <c r="F6" s="20">
        <f t="shared" si="1"/>
        <v>0</v>
      </c>
      <c r="G6" s="20">
        <f t="shared" si="1"/>
        <v>1</v>
      </c>
      <c r="H6" s="20" t="str">
        <f t="shared" si="1"/>
        <v>愛知県　常滑市</v>
      </c>
      <c r="I6" s="20" t="str">
        <f t="shared" si="1"/>
        <v>法適用</v>
      </c>
      <c r="J6" s="20" t="str">
        <f t="shared" si="1"/>
        <v>水道事業</v>
      </c>
      <c r="K6" s="20" t="str">
        <f t="shared" si="1"/>
        <v>末端給水事業</v>
      </c>
      <c r="L6" s="20" t="str">
        <f t="shared" si="1"/>
        <v>A4</v>
      </c>
      <c r="M6" s="20" t="str">
        <f t="shared" si="1"/>
        <v>非設置</v>
      </c>
      <c r="N6" s="26" t="str">
        <f t="shared" si="1"/>
        <v>-</v>
      </c>
      <c r="O6" s="26">
        <f t="shared" si="1"/>
        <v>91.69</v>
      </c>
      <c r="P6" s="26">
        <f t="shared" si="1"/>
        <v>99.98</v>
      </c>
      <c r="Q6" s="26">
        <f t="shared" si="1"/>
        <v>2354</v>
      </c>
      <c r="R6" s="26">
        <f t="shared" si="1"/>
        <v>58499</v>
      </c>
      <c r="S6" s="26">
        <f t="shared" si="1"/>
        <v>55.9</v>
      </c>
      <c r="T6" s="26">
        <f t="shared" si="1"/>
        <v>1046.49</v>
      </c>
      <c r="U6" s="26">
        <f t="shared" si="1"/>
        <v>58464</v>
      </c>
      <c r="V6" s="26">
        <f t="shared" si="1"/>
        <v>55.9</v>
      </c>
      <c r="W6" s="26">
        <f t="shared" si="1"/>
        <v>1045.8699999999999</v>
      </c>
      <c r="X6" s="28">
        <f t="shared" ref="X6:AG6" si="2">IF(X7="",NA(),X7)</f>
        <v>122.57</v>
      </c>
      <c r="Y6" s="28">
        <f t="shared" si="2"/>
        <v>118.84</v>
      </c>
      <c r="Z6" s="28">
        <f t="shared" si="2"/>
        <v>119.79</v>
      </c>
      <c r="AA6" s="28">
        <f t="shared" si="2"/>
        <v>111.27</v>
      </c>
      <c r="AB6" s="28">
        <f t="shared" si="2"/>
        <v>117.09</v>
      </c>
      <c r="AC6" s="28">
        <f t="shared" si="2"/>
        <v>112.15</v>
      </c>
      <c r="AD6" s="28">
        <f t="shared" si="2"/>
        <v>111.44</v>
      </c>
      <c r="AE6" s="28">
        <f t="shared" si="2"/>
        <v>111.17</v>
      </c>
      <c r="AF6" s="28">
        <f t="shared" si="2"/>
        <v>110.91</v>
      </c>
      <c r="AG6" s="28">
        <f t="shared" si="2"/>
        <v>111.49</v>
      </c>
      <c r="AH6" s="26" t="str">
        <f>IF(AH7="","",IF(AH7="-","【-】","【"&amp;SUBSTITUTE(TEXT(AH7,"#,##0.00"),"-","△")&amp;"】"))</f>
        <v>【111.39】</v>
      </c>
      <c r="AI6" s="26">
        <f t="shared" ref="AI6:AR6" si="3">IF(AI7="",NA(),AI7)</f>
        <v>0</v>
      </c>
      <c r="AJ6" s="26">
        <f t="shared" si="3"/>
        <v>0</v>
      </c>
      <c r="AK6" s="26">
        <f t="shared" si="3"/>
        <v>0</v>
      </c>
      <c r="AL6" s="26">
        <f t="shared" si="3"/>
        <v>0</v>
      </c>
      <c r="AM6" s="26">
        <f t="shared" si="3"/>
        <v>0</v>
      </c>
      <c r="AN6" s="28">
        <f t="shared" si="3"/>
        <v>1</v>
      </c>
      <c r="AO6" s="28">
        <f t="shared" si="3"/>
        <v>1.03</v>
      </c>
      <c r="AP6" s="28">
        <f t="shared" si="3"/>
        <v>0.78</v>
      </c>
      <c r="AQ6" s="28">
        <f t="shared" si="3"/>
        <v>0.92</v>
      </c>
      <c r="AR6" s="28">
        <f t="shared" si="3"/>
        <v>0.87</v>
      </c>
      <c r="AS6" s="26" t="str">
        <f>IF(AS7="","",IF(AS7="-","【-】","【"&amp;SUBSTITUTE(TEXT(AS7,"#,##0.00"),"-","△")&amp;"】"))</f>
        <v>【1.30】</v>
      </c>
      <c r="AT6" s="28">
        <f t="shared" ref="AT6:BC6" si="4">IF(AT7="",NA(),AT7)</f>
        <v>444.54</v>
      </c>
      <c r="AU6" s="28">
        <f t="shared" si="4"/>
        <v>414.3</v>
      </c>
      <c r="AV6" s="28">
        <f t="shared" si="4"/>
        <v>334.4</v>
      </c>
      <c r="AW6" s="28">
        <f t="shared" si="4"/>
        <v>234.92</v>
      </c>
      <c r="AX6" s="28">
        <f t="shared" si="4"/>
        <v>330.01</v>
      </c>
      <c r="AY6" s="28">
        <f t="shared" si="4"/>
        <v>355.5</v>
      </c>
      <c r="AZ6" s="28">
        <f t="shared" si="4"/>
        <v>349.83</v>
      </c>
      <c r="BA6" s="28">
        <f t="shared" si="4"/>
        <v>360.86</v>
      </c>
      <c r="BB6" s="28">
        <f t="shared" si="4"/>
        <v>350.79</v>
      </c>
      <c r="BC6" s="28">
        <f t="shared" si="4"/>
        <v>354.57</v>
      </c>
      <c r="BD6" s="26" t="str">
        <f>IF(BD7="","",IF(BD7="-","【-】","【"&amp;SUBSTITUTE(TEXT(BD7,"#,##0.00"),"-","△")&amp;"】"))</f>
        <v>【261.51】</v>
      </c>
      <c r="BE6" s="28">
        <f t="shared" ref="BE6:BN6" si="5">IF(BE7="",NA(),BE7)</f>
        <v>85.29</v>
      </c>
      <c r="BF6" s="28">
        <f t="shared" si="5"/>
        <v>78.11</v>
      </c>
      <c r="BG6" s="28">
        <f t="shared" si="5"/>
        <v>69.11</v>
      </c>
      <c r="BH6" s="28">
        <f t="shared" si="5"/>
        <v>69.75</v>
      </c>
      <c r="BI6" s="28">
        <f t="shared" si="5"/>
        <v>59.27</v>
      </c>
      <c r="BJ6" s="28">
        <f t="shared" si="5"/>
        <v>312.58</v>
      </c>
      <c r="BK6" s="28">
        <f t="shared" si="5"/>
        <v>314.87</v>
      </c>
      <c r="BL6" s="28">
        <f t="shared" si="5"/>
        <v>309.27999999999997</v>
      </c>
      <c r="BM6" s="28">
        <f t="shared" si="5"/>
        <v>322.92</v>
      </c>
      <c r="BN6" s="28">
        <f t="shared" si="5"/>
        <v>303.45999999999998</v>
      </c>
      <c r="BO6" s="26" t="str">
        <f>IF(BO7="","",IF(BO7="-","【-】","【"&amp;SUBSTITUTE(TEXT(BO7,"#,##0.00"),"-","△")&amp;"】"))</f>
        <v>【265.16】</v>
      </c>
      <c r="BP6" s="28">
        <f t="shared" ref="BP6:BY6" si="6">IF(BP7="",NA(),BP7)</f>
        <v>126.93</v>
      </c>
      <c r="BQ6" s="28">
        <f t="shared" si="6"/>
        <v>122.49</v>
      </c>
      <c r="BR6" s="28">
        <f t="shared" si="6"/>
        <v>124</v>
      </c>
      <c r="BS6" s="28">
        <f t="shared" si="6"/>
        <v>112.58</v>
      </c>
      <c r="BT6" s="28">
        <f t="shared" si="6"/>
        <v>119.8</v>
      </c>
      <c r="BU6" s="28">
        <f t="shared" si="6"/>
        <v>104.57</v>
      </c>
      <c r="BV6" s="28">
        <f t="shared" si="6"/>
        <v>103.54</v>
      </c>
      <c r="BW6" s="28">
        <f t="shared" si="6"/>
        <v>103.32</v>
      </c>
      <c r="BX6" s="28">
        <f t="shared" si="6"/>
        <v>100.85</v>
      </c>
      <c r="BY6" s="28">
        <f t="shared" si="6"/>
        <v>103.79</v>
      </c>
      <c r="BZ6" s="26" t="str">
        <f>IF(BZ7="","",IF(BZ7="-","【-】","【"&amp;SUBSTITUTE(TEXT(BZ7,"#,##0.00"),"-","△")&amp;"】"))</f>
        <v>【102.35】</v>
      </c>
      <c r="CA6" s="28">
        <f t="shared" ref="CA6:CJ6" si="7">IF(CA7="",NA(),CA7)</f>
        <v>129.84</v>
      </c>
      <c r="CB6" s="28">
        <f t="shared" si="7"/>
        <v>134.38999999999999</v>
      </c>
      <c r="CC6" s="28">
        <f t="shared" si="7"/>
        <v>133.96</v>
      </c>
      <c r="CD6" s="28">
        <f t="shared" si="7"/>
        <v>137.91999999999999</v>
      </c>
      <c r="CE6" s="28">
        <f t="shared" si="7"/>
        <v>134.84</v>
      </c>
      <c r="CF6" s="28">
        <f t="shared" si="7"/>
        <v>165.47</v>
      </c>
      <c r="CG6" s="28">
        <f t="shared" si="7"/>
        <v>167.46</v>
      </c>
      <c r="CH6" s="28">
        <f t="shared" si="7"/>
        <v>168.56</v>
      </c>
      <c r="CI6" s="28">
        <f t="shared" si="7"/>
        <v>167.1</v>
      </c>
      <c r="CJ6" s="28">
        <f t="shared" si="7"/>
        <v>167.86</v>
      </c>
      <c r="CK6" s="26" t="str">
        <f>IF(CK7="","",IF(CK7="-","【-】","【"&amp;SUBSTITUTE(TEXT(CK7,"#,##0.00"),"-","△")&amp;"】"))</f>
        <v>【167.74】</v>
      </c>
      <c r="CL6" s="28">
        <f t="shared" ref="CL6:CU6" si="8">IF(CL7="",NA(),CL7)</f>
        <v>68.5</v>
      </c>
      <c r="CM6" s="28">
        <f t="shared" si="8"/>
        <v>68.260000000000005</v>
      </c>
      <c r="CN6" s="28">
        <f t="shared" si="8"/>
        <v>68.61</v>
      </c>
      <c r="CO6" s="28">
        <f t="shared" si="8"/>
        <v>67</v>
      </c>
      <c r="CP6" s="28">
        <f t="shared" si="8"/>
        <v>65.81</v>
      </c>
      <c r="CQ6" s="28">
        <f t="shared" si="8"/>
        <v>59.74</v>
      </c>
      <c r="CR6" s="28">
        <f t="shared" si="8"/>
        <v>59.46</v>
      </c>
      <c r="CS6" s="28">
        <f t="shared" si="8"/>
        <v>59.51</v>
      </c>
      <c r="CT6" s="28">
        <f t="shared" si="8"/>
        <v>59.91</v>
      </c>
      <c r="CU6" s="28">
        <f t="shared" si="8"/>
        <v>59.4</v>
      </c>
      <c r="CV6" s="26" t="str">
        <f>IF(CV7="","",IF(CV7="-","【-】","【"&amp;SUBSTITUTE(TEXT(CV7,"#,##0.00"),"-","△")&amp;"】"))</f>
        <v>【60.29】</v>
      </c>
      <c r="CW6" s="28">
        <f t="shared" ref="CW6:DF6" si="9">IF(CW7="",NA(),CW7)</f>
        <v>92</v>
      </c>
      <c r="CX6" s="28">
        <f t="shared" si="9"/>
        <v>91.97</v>
      </c>
      <c r="CY6" s="28">
        <f t="shared" si="9"/>
        <v>92.56</v>
      </c>
      <c r="CZ6" s="28">
        <f t="shared" si="9"/>
        <v>90.18</v>
      </c>
      <c r="DA6" s="28">
        <f t="shared" si="9"/>
        <v>92.11</v>
      </c>
      <c r="DB6" s="28">
        <f t="shared" si="9"/>
        <v>87.28</v>
      </c>
      <c r="DC6" s="28">
        <f t="shared" si="9"/>
        <v>87.41</v>
      </c>
      <c r="DD6" s="28">
        <f t="shared" si="9"/>
        <v>87.08</v>
      </c>
      <c r="DE6" s="28">
        <f t="shared" si="9"/>
        <v>87.26</v>
      </c>
      <c r="DF6" s="28">
        <f t="shared" si="9"/>
        <v>87.57</v>
      </c>
      <c r="DG6" s="26" t="str">
        <f>IF(DG7="","",IF(DG7="-","【-】","【"&amp;SUBSTITUTE(TEXT(DG7,"#,##0.00"),"-","△")&amp;"】"))</f>
        <v>【90.12】</v>
      </c>
      <c r="DH6" s="28">
        <f t="shared" ref="DH6:DQ6" si="10">IF(DH7="",NA(),DH7)</f>
        <v>43.44</v>
      </c>
      <c r="DI6" s="28">
        <f t="shared" si="10"/>
        <v>45</v>
      </c>
      <c r="DJ6" s="28">
        <f t="shared" si="10"/>
        <v>46.12</v>
      </c>
      <c r="DK6" s="28">
        <f t="shared" si="10"/>
        <v>47.38</v>
      </c>
      <c r="DL6" s="28">
        <f t="shared" si="10"/>
        <v>48.63</v>
      </c>
      <c r="DM6" s="28">
        <f t="shared" si="10"/>
        <v>46.94</v>
      </c>
      <c r="DN6" s="28">
        <f t="shared" si="10"/>
        <v>47.62</v>
      </c>
      <c r="DO6" s="28">
        <f t="shared" si="10"/>
        <v>48.55</v>
      </c>
      <c r="DP6" s="28">
        <f t="shared" si="10"/>
        <v>49.2</v>
      </c>
      <c r="DQ6" s="28">
        <f t="shared" si="10"/>
        <v>50.01</v>
      </c>
      <c r="DR6" s="26" t="str">
        <f>IF(DR7="","",IF(DR7="-","【-】","【"&amp;SUBSTITUTE(TEXT(DR7,"#,##0.00"),"-","△")&amp;"】"))</f>
        <v>【50.88】</v>
      </c>
      <c r="DS6" s="28">
        <f t="shared" ref="DS6:EB6" si="11">IF(DS7="",NA(),DS7)</f>
        <v>23.84</v>
      </c>
      <c r="DT6" s="28">
        <f t="shared" si="11"/>
        <v>24.29</v>
      </c>
      <c r="DU6" s="28">
        <f t="shared" si="11"/>
        <v>25.36</v>
      </c>
      <c r="DV6" s="28">
        <f t="shared" si="11"/>
        <v>26.43</v>
      </c>
      <c r="DW6" s="28">
        <f t="shared" si="11"/>
        <v>27.8</v>
      </c>
      <c r="DX6" s="28">
        <f t="shared" si="11"/>
        <v>14.48</v>
      </c>
      <c r="DY6" s="28">
        <f t="shared" si="11"/>
        <v>16.27</v>
      </c>
      <c r="DZ6" s="28">
        <f t="shared" si="11"/>
        <v>17.11</v>
      </c>
      <c r="EA6" s="28">
        <f t="shared" si="11"/>
        <v>18.329999999999998</v>
      </c>
      <c r="EB6" s="28">
        <f t="shared" si="11"/>
        <v>20.27</v>
      </c>
      <c r="EC6" s="26" t="str">
        <f>IF(EC7="","",IF(EC7="-","【-】","【"&amp;SUBSTITUTE(TEXT(EC7,"#,##0.00"),"-","△")&amp;"】"))</f>
        <v>【22.30】</v>
      </c>
      <c r="ED6" s="28">
        <f t="shared" ref="ED6:EM6" si="12">IF(ED7="",NA(),ED7)</f>
        <v>0.79</v>
      </c>
      <c r="EE6" s="28">
        <f t="shared" si="12"/>
        <v>0.64</v>
      </c>
      <c r="EF6" s="28">
        <f t="shared" si="12"/>
        <v>1</v>
      </c>
      <c r="EG6" s="28">
        <f t="shared" si="12"/>
        <v>0.74</v>
      </c>
      <c r="EH6" s="28">
        <f t="shared" si="12"/>
        <v>0.63</v>
      </c>
      <c r="EI6" s="28">
        <f t="shared" si="12"/>
        <v>0.75</v>
      </c>
      <c r="EJ6" s="28">
        <f t="shared" si="12"/>
        <v>0.63</v>
      </c>
      <c r="EK6" s="28">
        <f t="shared" si="12"/>
        <v>0.63</v>
      </c>
      <c r="EL6" s="28">
        <f t="shared" si="12"/>
        <v>0.6</v>
      </c>
      <c r="EM6" s="28">
        <f t="shared" si="12"/>
        <v>0.56000000000000005</v>
      </c>
      <c r="EN6" s="26" t="str">
        <f>IF(EN7="","",IF(EN7="-","【-】","【"&amp;SUBSTITUTE(TEXT(EN7,"#,##0.00"),"-","△")&amp;"】"))</f>
        <v>【0.66】</v>
      </c>
    </row>
    <row r="7" spans="1:144" s="14" customFormat="1" x14ac:dyDescent="0.25">
      <c r="A7" s="15"/>
      <c r="B7" s="21">
        <v>2021</v>
      </c>
      <c r="C7" s="21">
        <v>232165</v>
      </c>
      <c r="D7" s="21">
        <v>46</v>
      </c>
      <c r="E7" s="21">
        <v>1</v>
      </c>
      <c r="F7" s="21">
        <v>0</v>
      </c>
      <c r="G7" s="21">
        <v>1</v>
      </c>
      <c r="H7" s="21" t="s">
        <v>94</v>
      </c>
      <c r="I7" s="21" t="s">
        <v>95</v>
      </c>
      <c r="J7" s="21" t="s">
        <v>96</v>
      </c>
      <c r="K7" s="21" t="s">
        <v>97</v>
      </c>
      <c r="L7" s="21" t="s">
        <v>59</v>
      </c>
      <c r="M7" s="21" t="s">
        <v>15</v>
      </c>
      <c r="N7" s="27" t="s">
        <v>98</v>
      </c>
      <c r="O7" s="27">
        <v>91.69</v>
      </c>
      <c r="P7" s="27">
        <v>99.98</v>
      </c>
      <c r="Q7" s="27">
        <v>2354</v>
      </c>
      <c r="R7" s="27">
        <v>58499</v>
      </c>
      <c r="S7" s="27">
        <v>55.9</v>
      </c>
      <c r="T7" s="27">
        <v>1046.49</v>
      </c>
      <c r="U7" s="27">
        <v>58464</v>
      </c>
      <c r="V7" s="27">
        <v>55.9</v>
      </c>
      <c r="W7" s="27">
        <v>1045.8699999999999</v>
      </c>
      <c r="X7" s="27">
        <v>122.57</v>
      </c>
      <c r="Y7" s="27">
        <v>118.84</v>
      </c>
      <c r="Z7" s="27">
        <v>119.79</v>
      </c>
      <c r="AA7" s="27">
        <v>111.27</v>
      </c>
      <c r="AB7" s="27">
        <v>117.09</v>
      </c>
      <c r="AC7" s="27">
        <v>112.15</v>
      </c>
      <c r="AD7" s="27">
        <v>111.44</v>
      </c>
      <c r="AE7" s="27">
        <v>111.17</v>
      </c>
      <c r="AF7" s="27">
        <v>110.91</v>
      </c>
      <c r="AG7" s="27">
        <v>111.49</v>
      </c>
      <c r="AH7" s="27">
        <v>111.39</v>
      </c>
      <c r="AI7" s="27">
        <v>0</v>
      </c>
      <c r="AJ7" s="27">
        <v>0</v>
      </c>
      <c r="AK7" s="27">
        <v>0</v>
      </c>
      <c r="AL7" s="27">
        <v>0</v>
      </c>
      <c r="AM7" s="27">
        <v>0</v>
      </c>
      <c r="AN7" s="27">
        <v>1</v>
      </c>
      <c r="AO7" s="27">
        <v>1.03</v>
      </c>
      <c r="AP7" s="27">
        <v>0.78</v>
      </c>
      <c r="AQ7" s="27">
        <v>0.92</v>
      </c>
      <c r="AR7" s="27">
        <v>0.87</v>
      </c>
      <c r="AS7" s="27">
        <v>1.3</v>
      </c>
      <c r="AT7" s="27">
        <v>444.54</v>
      </c>
      <c r="AU7" s="27">
        <v>414.3</v>
      </c>
      <c r="AV7" s="27">
        <v>334.4</v>
      </c>
      <c r="AW7" s="27">
        <v>234.92</v>
      </c>
      <c r="AX7" s="27">
        <v>330.01</v>
      </c>
      <c r="AY7" s="27">
        <v>355.5</v>
      </c>
      <c r="AZ7" s="27">
        <v>349.83</v>
      </c>
      <c r="BA7" s="27">
        <v>360.86</v>
      </c>
      <c r="BB7" s="27">
        <v>350.79</v>
      </c>
      <c r="BC7" s="27">
        <v>354.57</v>
      </c>
      <c r="BD7" s="27">
        <v>261.51</v>
      </c>
      <c r="BE7" s="27">
        <v>85.29</v>
      </c>
      <c r="BF7" s="27">
        <v>78.11</v>
      </c>
      <c r="BG7" s="27">
        <v>69.11</v>
      </c>
      <c r="BH7" s="27">
        <v>69.75</v>
      </c>
      <c r="BI7" s="27">
        <v>59.27</v>
      </c>
      <c r="BJ7" s="27">
        <v>312.58</v>
      </c>
      <c r="BK7" s="27">
        <v>314.87</v>
      </c>
      <c r="BL7" s="27">
        <v>309.27999999999997</v>
      </c>
      <c r="BM7" s="27">
        <v>322.92</v>
      </c>
      <c r="BN7" s="27">
        <v>303.45999999999998</v>
      </c>
      <c r="BO7" s="27">
        <v>265.16000000000003</v>
      </c>
      <c r="BP7" s="27">
        <v>126.93</v>
      </c>
      <c r="BQ7" s="27">
        <v>122.49</v>
      </c>
      <c r="BR7" s="27">
        <v>124</v>
      </c>
      <c r="BS7" s="27">
        <v>112.58</v>
      </c>
      <c r="BT7" s="27">
        <v>119.8</v>
      </c>
      <c r="BU7" s="27">
        <v>104.57</v>
      </c>
      <c r="BV7" s="27">
        <v>103.54</v>
      </c>
      <c r="BW7" s="27">
        <v>103.32</v>
      </c>
      <c r="BX7" s="27">
        <v>100.85</v>
      </c>
      <c r="BY7" s="27">
        <v>103.79</v>
      </c>
      <c r="BZ7" s="27">
        <v>102.35</v>
      </c>
      <c r="CA7" s="27">
        <v>129.84</v>
      </c>
      <c r="CB7" s="27">
        <v>134.38999999999999</v>
      </c>
      <c r="CC7" s="27">
        <v>133.96</v>
      </c>
      <c r="CD7" s="27">
        <v>137.91999999999999</v>
      </c>
      <c r="CE7" s="27">
        <v>134.84</v>
      </c>
      <c r="CF7" s="27">
        <v>165.47</v>
      </c>
      <c r="CG7" s="27">
        <v>167.46</v>
      </c>
      <c r="CH7" s="27">
        <v>168.56</v>
      </c>
      <c r="CI7" s="27">
        <v>167.1</v>
      </c>
      <c r="CJ7" s="27">
        <v>167.86</v>
      </c>
      <c r="CK7" s="27">
        <v>167.74</v>
      </c>
      <c r="CL7" s="27">
        <v>68.5</v>
      </c>
      <c r="CM7" s="27">
        <v>68.260000000000005</v>
      </c>
      <c r="CN7" s="27">
        <v>68.61</v>
      </c>
      <c r="CO7" s="27">
        <v>67</v>
      </c>
      <c r="CP7" s="27">
        <v>65.81</v>
      </c>
      <c r="CQ7" s="27">
        <v>59.74</v>
      </c>
      <c r="CR7" s="27">
        <v>59.46</v>
      </c>
      <c r="CS7" s="27">
        <v>59.51</v>
      </c>
      <c r="CT7" s="27">
        <v>59.91</v>
      </c>
      <c r="CU7" s="27">
        <v>59.4</v>
      </c>
      <c r="CV7" s="27">
        <v>60.29</v>
      </c>
      <c r="CW7" s="27">
        <v>92</v>
      </c>
      <c r="CX7" s="27">
        <v>91.97</v>
      </c>
      <c r="CY7" s="27">
        <v>92.56</v>
      </c>
      <c r="CZ7" s="27">
        <v>90.18</v>
      </c>
      <c r="DA7" s="27">
        <v>92.11</v>
      </c>
      <c r="DB7" s="27">
        <v>87.28</v>
      </c>
      <c r="DC7" s="27">
        <v>87.41</v>
      </c>
      <c r="DD7" s="27">
        <v>87.08</v>
      </c>
      <c r="DE7" s="27">
        <v>87.26</v>
      </c>
      <c r="DF7" s="27">
        <v>87.57</v>
      </c>
      <c r="DG7" s="27">
        <v>90.12</v>
      </c>
      <c r="DH7" s="27">
        <v>43.44</v>
      </c>
      <c r="DI7" s="27">
        <v>45</v>
      </c>
      <c r="DJ7" s="27">
        <v>46.12</v>
      </c>
      <c r="DK7" s="27">
        <v>47.38</v>
      </c>
      <c r="DL7" s="27">
        <v>48.63</v>
      </c>
      <c r="DM7" s="27">
        <v>46.94</v>
      </c>
      <c r="DN7" s="27">
        <v>47.62</v>
      </c>
      <c r="DO7" s="27">
        <v>48.55</v>
      </c>
      <c r="DP7" s="27">
        <v>49.2</v>
      </c>
      <c r="DQ7" s="27">
        <v>50.01</v>
      </c>
      <c r="DR7" s="27">
        <v>50.88</v>
      </c>
      <c r="DS7" s="27">
        <v>23.84</v>
      </c>
      <c r="DT7" s="27">
        <v>24.29</v>
      </c>
      <c r="DU7" s="27">
        <v>25.36</v>
      </c>
      <c r="DV7" s="27">
        <v>26.43</v>
      </c>
      <c r="DW7" s="27">
        <v>27.8</v>
      </c>
      <c r="DX7" s="27">
        <v>14.48</v>
      </c>
      <c r="DY7" s="27">
        <v>16.27</v>
      </c>
      <c r="DZ7" s="27">
        <v>17.11</v>
      </c>
      <c r="EA7" s="27">
        <v>18.329999999999998</v>
      </c>
      <c r="EB7" s="27">
        <v>20.27</v>
      </c>
      <c r="EC7" s="27">
        <v>22.3</v>
      </c>
      <c r="ED7" s="27">
        <v>0.79</v>
      </c>
      <c r="EE7" s="27">
        <v>0.64</v>
      </c>
      <c r="EF7" s="27">
        <v>1</v>
      </c>
      <c r="EG7" s="27">
        <v>0.74</v>
      </c>
      <c r="EH7" s="27">
        <v>0.63</v>
      </c>
      <c r="EI7" s="27">
        <v>0.75</v>
      </c>
      <c r="EJ7" s="27">
        <v>0.63</v>
      </c>
      <c r="EK7" s="27">
        <v>0.63</v>
      </c>
      <c r="EL7" s="27">
        <v>0.6</v>
      </c>
      <c r="EM7" s="27">
        <v>0.56000000000000005</v>
      </c>
      <c r="EN7" s="27">
        <v>0.66</v>
      </c>
    </row>
    <row r="8" spans="1:144" x14ac:dyDescent="0.2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25">
      <c r="A9" s="16"/>
      <c r="B9" s="16" t="s">
        <v>99</v>
      </c>
      <c r="C9" s="16" t="s">
        <v>100</v>
      </c>
      <c r="D9" s="16" t="s">
        <v>101</v>
      </c>
      <c r="E9" s="16" t="s">
        <v>102</v>
      </c>
      <c r="F9" s="16" t="s">
        <v>103</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25">
      <c r="A10" s="16" t="s">
        <v>50</v>
      </c>
      <c r="B10" s="22">
        <f>DATEVALUE($B7+12-B11&amp;"/1/"&amp;B12)</f>
        <v>47119</v>
      </c>
      <c r="C10" s="22">
        <f>DATEVALUE($B7+12-C11&amp;"/1/"&amp;C12)</f>
        <v>47484</v>
      </c>
      <c r="D10" s="23">
        <f>DATEVALUE($B7+12-D11&amp;"/1/"&amp;D12)</f>
        <v>47849</v>
      </c>
      <c r="E10" s="23">
        <f>DATEVALUE($B7+12-E11&amp;"/1/"&amp;E12)</f>
        <v>48215</v>
      </c>
      <c r="F10" s="23">
        <f>DATEVALUE($B7+12-F11&amp;"/1/"&amp;F12)</f>
        <v>48582</v>
      </c>
    </row>
    <row r="11" spans="1:144" x14ac:dyDescent="0.25">
      <c r="B11">
        <v>4</v>
      </c>
      <c r="C11">
        <v>3</v>
      </c>
      <c r="D11">
        <v>2</v>
      </c>
      <c r="E11">
        <v>1</v>
      </c>
      <c r="F11">
        <v>0</v>
      </c>
      <c r="G11" t="s">
        <v>104</v>
      </c>
    </row>
    <row r="12" spans="1:144" x14ac:dyDescent="0.25">
      <c r="B12">
        <v>1</v>
      </c>
      <c r="C12">
        <v>1</v>
      </c>
      <c r="D12">
        <v>1</v>
      </c>
      <c r="E12">
        <v>2</v>
      </c>
      <c r="F12">
        <v>3</v>
      </c>
      <c r="G12" t="s">
        <v>105</v>
      </c>
    </row>
    <row r="13" spans="1:144" x14ac:dyDescent="0.25">
      <c r="B13" t="s">
        <v>106</v>
      </c>
      <c r="C13" t="s">
        <v>106</v>
      </c>
      <c r="D13" t="s">
        <v>107</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oa</cp:lastModifiedBy>
  <cp:lastPrinted>2023-02-02T04:36:16Z</cp:lastPrinted>
  <dcterms:created xsi:type="dcterms:W3CDTF">2022-12-01T01:00:09Z</dcterms:created>
  <dcterms:modified xsi:type="dcterms:W3CDTF">2023-02-02T04:36:18Z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2023-01-19T01:52:02Z</vt:filetime>
  </property>
</Properties>
</file>