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E9EDEE4E-7CFF-40CC-81D7-AA5010D685BE}" xr6:coauthVersionLast="47" xr6:coauthVersionMax="47" xr10:uidLastSave="{00000000-0000-0000-0000-000000000000}"/>
  <bookViews>
    <workbookView xWindow="-110" yWindow="-110" windowWidth="22780" windowHeight="14660" xr2:uid="{00000000-000D-0000-FFFF-FFFF00000000}"/>
  </bookViews>
  <sheets>
    <sheet name="経営計画及び資金計画" sheetId="1" r:id="rId1"/>
    <sheet name="経営計画及び資金計画の算出根拠資料" sheetId="2" r:id="rId2"/>
    <sheet name="入力シート１" sheetId="3" r:id="rId3"/>
    <sheet name="入力シート２【個人事業主用】" sheetId="5" r:id="rId4"/>
    <sheet name="個人事業主の計算方法" sheetId="7" r:id="rId5"/>
  </sheets>
  <definedNames>
    <definedName name="_xlnm.Print_Area" localSheetId="0">経営計画及び資金計画!$A$1:$H$36</definedName>
    <definedName name="_xlnm.Print_Area" localSheetId="1">経営計画及び資金計画の算出根拠資料!$A$1:$F$45</definedName>
    <definedName name="_xlnm.Print_Area" localSheetId="4">個人事業主の計算方法!$A$1:$V$29</definedName>
    <definedName name="_xlnm.Print_Area" localSheetId="2">入力シート１!$A$1:$G$53</definedName>
    <definedName name="_xlnm.Print_Area" localSheetId="3">入力シート２【個人事業主用】!$A$1:$G$56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c r="F5" i="2"/>
  <c r="C5" i="2"/>
  <c r="D6" i="3"/>
  <c r="B9" i="5"/>
  <c r="G23" i="1"/>
  <c r="H23" i="1"/>
  <c r="F23" i="1"/>
  <c r="B6" i="3"/>
  <c r="F39" i="3"/>
  <c r="G39" i="3"/>
  <c r="E39" i="3"/>
  <c r="F36" i="3"/>
  <c r="G36" i="3"/>
  <c r="E36" i="3"/>
  <c r="F27" i="3"/>
  <c r="G27" i="3"/>
  <c r="E27" i="3"/>
  <c r="F24" i="3"/>
  <c r="G24" i="3"/>
  <c r="E24" i="3"/>
  <c r="C6" i="3" l="1"/>
  <c r="D6" i="1" s="1"/>
  <c r="D5" i="1"/>
  <c r="E5" i="1"/>
  <c r="F5" i="1"/>
  <c r="G5" i="1"/>
  <c r="H5" i="1"/>
  <c r="C5" i="1"/>
  <c r="G24" i="1"/>
  <c r="H24" i="1"/>
  <c r="G25" i="1"/>
  <c r="H25" i="1"/>
  <c r="F25" i="1"/>
  <c r="F24" i="1"/>
  <c r="F22" i="1"/>
  <c r="E42" i="2"/>
  <c r="F42" i="2"/>
  <c r="D42" i="2"/>
  <c r="D41" i="2"/>
  <c r="E41" i="2"/>
  <c r="F41" i="2"/>
  <c r="C41" i="2"/>
  <c r="E33" i="2"/>
  <c r="F33" i="2"/>
  <c r="D33" i="2"/>
  <c r="E32" i="2"/>
  <c r="F32" i="2"/>
  <c r="D32" i="2"/>
  <c r="E30" i="2"/>
  <c r="F30" i="2"/>
  <c r="D30" i="2"/>
  <c r="E29" i="2"/>
  <c r="F29" i="2"/>
  <c r="D29" i="2"/>
  <c r="D21" i="2"/>
  <c r="F11" i="1" s="1"/>
  <c r="E21" i="2"/>
  <c r="G11" i="1" s="1"/>
  <c r="F21" i="2"/>
  <c r="H11" i="1" s="1"/>
  <c r="C21" i="2"/>
  <c r="E11" i="1" s="1"/>
  <c r="E17" i="2"/>
  <c r="F17" i="2"/>
  <c r="D17" i="2"/>
  <c r="D16" i="2"/>
  <c r="E16" i="2"/>
  <c r="F16" i="2"/>
  <c r="C16" i="2"/>
  <c r="E11" i="2"/>
  <c r="F11" i="2"/>
  <c r="D11" i="2"/>
  <c r="E8" i="2"/>
  <c r="F8" i="2"/>
  <c r="D8" i="2"/>
  <c r="D10" i="2"/>
  <c r="E10" i="2"/>
  <c r="F10" i="2"/>
  <c r="C10" i="2"/>
  <c r="D7" i="2"/>
  <c r="E7" i="2"/>
  <c r="F7" i="2"/>
  <c r="C7" i="2"/>
  <c r="C35" i="3" l="1"/>
  <c r="C34" i="3" s="1"/>
  <c r="D16" i="1" s="1"/>
  <c r="C38" i="3"/>
  <c r="H26" i="1"/>
  <c r="G26" i="1"/>
  <c r="D11" i="1"/>
  <c r="G55" i="5"/>
  <c r="F55" i="5"/>
  <c r="E55" i="5"/>
  <c r="G44" i="5"/>
  <c r="F44" i="5"/>
  <c r="E44" i="5"/>
  <c r="D42" i="5"/>
  <c r="D44" i="5" s="1"/>
  <c r="C42" i="5"/>
  <c r="C44" i="5" s="1"/>
  <c r="B42" i="5"/>
  <c r="B44" i="5" s="1"/>
  <c r="D23" i="5"/>
  <c r="C23" i="5"/>
  <c r="B23" i="5"/>
  <c r="D22" i="5"/>
  <c r="C22" i="5"/>
  <c r="C25" i="5" s="1"/>
  <c r="B22" i="5"/>
  <c r="B25" i="5" s="1"/>
  <c r="D9" i="5"/>
  <c r="C9" i="5"/>
  <c r="C23" i="3" s="1"/>
  <c r="C22" i="3" s="1"/>
  <c r="D12" i="1" s="1"/>
  <c r="G49" i="3"/>
  <c r="F49" i="3"/>
  <c r="E49" i="3"/>
  <c r="G43" i="3"/>
  <c r="F43" i="3"/>
  <c r="E43" i="3"/>
  <c r="D43" i="3"/>
  <c r="G31" i="3"/>
  <c r="F31" i="3"/>
  <c r="E31" i="3"/>
  <c r="G28" i="3"/>
  <c r="F28" i="3"/>
  <c r="E28" i="3"/>
  <c r="F27" i="2"/>
  <c r="E27" i="2"/>
  <c r="D27" i="2"/>
  <c r="F24" i="2"/>
  <c r="E24" i="2"/>
  <c r="D24" i="2"/>
  <c r="G15" i="3"/>
  <c r="F15" i="3"/>
  <c r="E15" i="3"/>
  <c r="D15" i="3"/>
  <c r="G14" i="3"/>
  <c r="G20" i="3" s="1"/>
  <c r="F14" i="3"/>
  <c r="F20" i="3" s="1"/>
  <c r="E14" i="3"/>
  <c r="E20" i="3" s="1"/>
  <c r="G13" i="3"/>
  <c r="G19" i="3" s="1"/>
  <c r="F13" i="3"/>
  <c r="F19" i="3" s="1"/>
  <c r="E13" i="3"/>
  <c r="E19" i="3" s="1"/>
  <c r="D13" i="3"/>
  <c r="D19" i="3" s="1"/>
  <c r="G9" i="3"/>
  <c r="F9" i="3"/>
  <c r="E9" i="3"/>
  <c r="D9" i="3"/>
  <c r="G6" i="3"/>
  <c r="F6" i="3"/>
  <c r="E6" i="3"/>
  <c r="C43" i="3"/>
  <c r="D20" i="1" s="1"/>
  <c r="F40" i="2"/>
  <c r="H20" i="1" s="1"/>
  <c r="C40" i="2"/>
  <c r="E20" i="1" s="1"/>
  <c r="F31" i="2"/>
  <c r="H15" i="1" s="1"/>
  <c r="D31" i="2"/>
  <c r="F15" i="1" s="1"/>
  <c r="D28" i="2"/>
  <c r="F14" i="1" s="1"/>
  <c r="F15" i="2"/>
  <c r="H9" i="1" s="1"/>
  <c r="D15" i="2"/>
  <c r="F9" i="1" s="1"/>
  <c r="C15" i="2"/>
  <c r="E9" i="1" s="1"/>
  <c r="F9" i="2"/>
  <c r="H7" i="1" s="1"/>
  <c r="E9" i="2"/>
  <c r="G7" i="1" s="1"/>
  <c r="C9" i="2"/>
  <c r="E7" i="1" s="1"/>
  <c r="F14" i="2"/>
  <c r="E14" i="2"/>
  <c r="F13" i="2"/>
  <c r="F19" i="2" s="1"/>
  <c r="E13" i="2"/>
  <c r="D13" i="2"/>
  <c r="D19" i="2" s="1"/>
  <c r="D23" i="3" l="1"/>
  <c r="C23" i="2" s="1"/>
  <c r="C22" i="2" s="1"/>
  <c r="E12" i="1" s="1"/>
  <c r="M11" i="1" s="1"/>
  <c r="F12" i="3"/>
  <c r="F18" i="3" s="1"/>
  <c r="F26" i="3"/>
  <c r="F25" i="3" s="1"/>
  <c r="F35" i="3"/>
  <c r="F34" i="3" s="1"/>
  <c r="F23" i="3"/>
  <c r="E23" i="2" s="1"/>
  <c r="E22" i="2" s="1"/>
  <c r="G12" i="1" s="1"/>
  <c r="F38" i="3"/>
  <c r="F37" i="3" s="1"/>
  <c r="E35" i="3"/>
  <c r="E26" i="3"/>
  <c r="D26" i="2" s="1"/>
  <c r="D25" i="2" s="1"/>
  <c r="F13" i="1" s="1"/>
  <c r="E23" i="3"/>
  <c r="D23" i="2" s="1"/>
  <c r="D22" i="2" s="1"/>
  <c r="F12" i="1" s="1"/>
  <c r="E38" i="3"/>
  <c r="E37" i="3" s="1"/>
  <c r="G26" i="3"/>
  <c r="F26" i="2" s="1"/>
  <c r="F25" i="2" s="1"/>
  <c r="H13" i="1" s="1"/>
  <c r="G35" i="3"/>
  <c r="G38" i="3"/>
  <c r="G37" i="3" s="1"/>
  <c r="G23" i="3"/>
  <c r="F23" i="2" s="1"/>
  <c r="F22" i="2" s="1"/>
  <c r="H12" i="1" s="1"/>
  <c r="O11" i="1" s="1"/>
  <c r="B35" i="3"/>
  <c r="B34" i="3" s="1"/>
  <c r="B38" i="3"/>
  <c r="B37" i="3" s="1"/>
  <c r="D35" i="3"/>
  <c r="D34" i="3" s="1"/>
  <c r="D38" i="3"/>
  <c r="D37" i="3" s="1"/>
  <c r="C26" i="3"/>
  <c r="C25" i="3" s="1"/>
  <c r="D13" i="1" s="1"/>
  <c r="D36" i="2"/>
  <c r="B23" i="3"/>
  <c r="B22" i="3" s="1"/>
  <c r="D25" i="5"/>
  <c r="B26" i="3"/>
  <c r="B25" i="3" s="1"/>
  <c r="K51" i="3"/>
  <c r="F36" i="2"/>
  <c r="J51" i="3"/>
  <c r="G12" i="3"/>
  <c r="G18" i="3" s="1"/>
  <c r="L51" i="3"/>
  <c r="E36" i="2"/>
  <c r="E12" i="3"/>
  <c r="E18" i="3" s="1"/>
  <c r="D12" i="3"/>
  <c r="D18" i="3" s="1"/>
  <c r="C6" i="1"/>
  <c r="D6" i="2"/>
  <c r="F6" i="1" s="1"/>
  <c r="E15" i="2"/>
  <c r="G9" i="1" s="1"/>
  <c r="E40" i="2"/>
  <c r="G20" i="1" s="1"/>
  <c r="D9" i="2"/>
  <c r="F7" i="1" s="1"/>
  <c r="E20" i="2"/>
  <c r="E31" i="2"/>
  <c r="G15" i="1" s="1"/>
  <c r="C13" i="2"/>
  <c r="C19" i="2" s="1"/>
  <c r="C18" i="2" s="1"/>
  <c r="F20" i="2"/>
  <c r="E28" i="2"/>
  <c r="G14" i="1" s="1"/>
  <c r="F28" i="2"/>
  <c r="H14" i="1" s="1"/>
  <c r="E42" i="3"/>
  <c r="G42" i="3"/>
  <c r="F26" i="1"/>
  <c r="F42" i="3"/>
  <c r="E19" i="2"/>
  <c r="D14" i="2"/>
  <c r="D20" i="2" s="1"/>
  <c r="B9" i="3"/>
  <c r="B12" i="3" s="1"/>
  <c r="B13" i="3"/>
  <c r="B19" i="3" s="1"/>
  <c r="C37" i="3"/>
  <c r="D17" i="1" s="1"/>
  <c r="D18" i="1" s="1"/>
  <c r="C9" i="3"/>
  <c r="D7" i="1" s="1"/>
  <c r="D8" i="1" s="1"/>
  <c r="C13" i="3"/>
  <c r="C19" i="3" s="1"/>
  <c r="B15" i="3"/>
  <c r="B43" i="3"/>
  <c r="C15" i="3"/>
  <c r="D9" i="1" s="1"/>
  <c r="E6" i="2"/>
  <c r="D40" i="2"/>
  <c r="F20" i="1" s="1"/>
  <c r="F6" i="2"/>
  <c r="C6" i="2"/>
  <c r="D26" i="3" l="1"/>
  <c r="C26" i="2" s="1"/>
  <c r="C25" i="2" s="1"/>
  <c r="E13" i="1" s="1"/>
  <c r="F35" i="2"/>
  <c r="F38" i="2" s="1"/>
  <c r="D10" i="1"/>
  <c r="D19" i="1" s="1"/>
  <c r="D21" i="1" s="1"/>
  <c r="E26" i="2"/>
  <c r="E25" i="2" s="1"/>
  <c r="G13" i="1" s="1"/>
  <c r="C35" i="2"/>
  <c r="C34" i="2" s="1"/>
  <c r="E35" i="2"/>
  <c r="E34" i="2" s="1"/>
  <c r="F41" i="3"/>
  <c r="G34" i="3"/>
  <c r="D39" i="2"/>
  <c r="D45" i="2" s="1"/>
  <c r="G41" i="3"/>
  <c r="G25" i="3"/>
  <c r="E41" i="3"/>
  <c r="G22" i="3"/>
  <c r="F22" i="3"/>
  <c r="Q11" i="1"/>
  <c r="D22" i="3"/>
  <c r="D35" i="2"/>
  <c r="D38" i="2" s="1"/>
  <c r="E34" i="3"/>
  <c r="F16" i="1" s="1"/>
  <c r="E22" i="3"/>
  <c r="E25" i="3"/>
  <c r="B18" i="3"/>
  <c r="B40" i="3" s="1"/>
  <c r="F39" i="2"/>
  <c r="F45" i="2" s="1"/>
  <c r="E12" i="2"/>
  <c r="G6" i="1"/>
  <c r="F12" i="2"/>
  <c r="H6" i="1"/>
  <c r="H8" i="1" s="1"/>
  <c r="H10" i="1" s="1"/>
  <c r="F40" i="3"/>
  <c r="C41" i="3"/>
  <c r="B41" i="3"/>
  <c r="E39" i="2"/>
  <c r="E45" i="2" s="1"/>
  <c r="F17" i="1"/>
  <c r="F8" i="1"/>
  <c r="F10" i="1" s="1"/>
  <c r="C12" i="3"/>
  <c r="C18" i="3" s="1"/>
  <c r="C40" i="3" s="1"/>
  <c r="C13" i="1"/>
  <c r="C7" i="1"/>
  <c r="C8" i="1" s="1"/>
  <c r="C20" i="1"/>
  <c r="C12" i="1"/>
  <c r="C17" i="1"/>
  <c r="C16" i="1"/>
  <c r="C11" i="1"/>
  <c r="C9" i="1"/>
  <c r="C12" i="2"/>
  <c r="E6" i="1"/>
  <c r="F18" i="2"/>
  <c r="D18" i="2"/>
  <c r="D12" i="2"/>
  <c r="E18" i="2"/>
  <c r="G40" i="3" l="1"/>
  <c r="D25" i="3"/>
  <c r="D40" i="3" s="1"/>
  <c r="D41" i="3"/>
  <c r="F34" i="2"/>
  <c r="E38" i="2"/>
  <c r="E44" i="2" s="1"/>
  <c r="H17" i="1"/>
  <c r="C38" i="2"/>
  <c r="C37" i="2" s="1"/>
  <c r="E19" i="1" s="1"/>
  <c r="E21" i="1" s="1"/>
  <c r="M10" i="1" s="1"/>
  <c r="C10" i="1"/>
  <c r="D37" i="2"/>
  <c r="F19" i="1" s="1"/>
  <c r="F21" i="1" s="1"/>
  <c r="D34" i="2"/>
  <c r="E40" i="3"/>
  <c r="D44" i="2"/>
  <c r="F37" i="2"/>
  <c r="H19" i="1" s="1"/>
  <c r="H21" i="1" s="1"/>
  <c r="O10" i="1" s="1"/>
  <c r="F18" i="1"/>
  <c r="F44" i="2"/>
  <c r="G8" i="1"/>
  <c r="G10" i="1" s="1"/>
  <c r="G17" i="1"/>
  <c r="H16" i="1"/>
  <c r="G16" i="1"/>
  <c r="C18" i="1"/>
  <c r="C19" i="1" s="1"/>
  <c r="C21" i="1" s="1"/>
  <c r="E16" i="1"/>
  <c r="E17" i="1"/>
  <c r="E8" i="1"/>
  <c r="E10" i="1" s="1"/>
  <c r="E37" i="2" l="1"/>
  <c r="G19" i="1" s="1"/>
  <c r="G21" i="1" s="1"/>
  <c r="C44" i="2"/>
  <c r="M9" i="1"/>
  <c r="H18" i="1"/>
  <c r="O9" i="1"/>
  <c r="Q10" i="1"/>
  <c r="G18" i="1"/>
  <c r="E18" i="1"/>
  <c r="Q9" i="1" l="1"/>
</calcChain>
</file>

<file path=xl/sharedStrings.xml><?xml version="1.0" encoding="utf-8"?>
<sst xmlns="http://schemas.openxmlformats.org/spreadsheetml/2006/main" count="358" uniqueCount="123">
  <si>
    <t>　　</t>
  </si>
  <si>
    <t>（単位　千円）</t>
    <phoneticPr fontId="2"/>
  </si>
  <si>
    <t>２年前</t>
    <rPh sb="2" eb="3">
      <t>マエ</t>
    </rPh>
    <phoneticPr fontId="2"/>
  </si>
  <si>
    <t>１年前</t>
    <rPh sb="2" eb="3">
      <t>マエ</t>
    </rPh>
    <phoneticPr fontId="2"/>
  </si>
  <si>
    <t>直近期末</t>
  </si>
  <si>
    <t>１年後</t>
  </si>
  <si>
    <t>２年後</t>
  </si>
  <si>
    <t>３年後</t>
  </si>
  <si>
    <t>①売上高</t>
    <phoneticPr fontId="2"/>
  </si>
  <si>
    <t>②売上原価</t>
  </si>
  <si>
    <t>計画終了期</t>
    <rPh sb="0" eb="2">
      <t>ケイカク</t>
    </rPh>
    <rPh sb="2" eb="4">
      <t>シュウリョウ</t>
    </rPh>
    <rPh sb="4" eb="5">
      <t>キ</t>
    </rPh>
    <phoneticPr fontId="2"/>
  </si>
  <si>
    <t>③売上総利益
（①－②）</t>
  </si>
  <si>
    <t>項目</t>
    <rPh sb="0" eb="2">
      <t>コウモク</t>
    </rPh>
    <phoneticPr fontId="2"/>
  </si>
  <si>
    <t>現状</t>
    <rPh sb="0" eb="2">
      <t>ゲンジョウ</t>
    </rPh>
    <phoneticPr fontId="2"/>
  </si>
  <si>
    <t>終了時</t>
    <rPh sb="0" eb="3">
      <t>シュウリョウジ</t>
    </rPh>
    <phoneticPr fontId="2"/>
  </si>
  <si>
    <t>伸び率</t>
    <rPh sb="0" eb="1">
      <t>ノ</t>
    </rPh>
    <rPh sb="2" eb="3">
      <t>リツ</t>
    </rPh>
    <phoneticPr fontId="2"/>
  </si>
  <si>
    <t>④販売費及び
　一般管理費</t>
  </si>
  <si>
    <t>付加価値額</t>
    <rPh sb="0" eb="2">
      <t>フカ</t>
    </rPh>
    <rPh sb="2" eb="4">
      <t>カチ</t>
    </rPh>
    <rPh sb="4" eb="5">
      <t>ガク</t>
    </rPh>
    <phoneticPr fontId="2"/>
  </si>
  <si>
    <t>⑤営業利益</t>
  </si>
  <si>
    <t>一人当たりの
付加価値額</t>
    <rPh sb="0" eb="2">
      <t>ヒトリ</t>
    </rPh>
    <rPh sb="2" eb="3">
      <t>ア</t>
    </rPh>
    <rPh sb="7" eb="9">
      <t>フカ</t>
    </rPh>
    <rPh sb="9" eb="11">
      <t>カチ</t>
    </rPh>
    <rPh sb="11" eb="12">
      <t>ガク</t>
    </rPh>
    <phoneticPr fontId="2"/>
  </si>
  <si>
    <t>⑥経常利益</t>
    <rPh sb="1" eb="2">
      <t>ヘ</t>
    </rPh>
    <rPh sb="2" eb="3">
      <t>ツネ</t>
    </rPh>
    <phoneticPr fontId="2"/>
  </si>
  <si>
    <t>給与支給総額</t>
    <rPh sb="0" eb="2">
      <t>キュウヨ</t>
    </rPh>
    <rPh sb="2" eb="4">
      <t>シキュウ</t>
    </rPh>
    <rPh sb="4" eb="6">
      <t>ソウガク</t>
    </rPh>
    <phoneticPr fontId="2"/>
  </si>
  <si>
    <t>⑦給与支給総額</t>
    <rPh sb="1" eb="2">
      <t>キュウ</t>
    </rPh>
    <rPh sb="2" eb="3">
      <t>ヨ</t>
    </rPh>
    <rPh sb="3" eb="4">
      <t>シ</t>
    </rPh>
    <rPh sb="4" eb="5">
      <t>キュウ</t>
    </rPh>
    <rPh sb="5" eb="6">
      <t>ソウ</t>
    </rPh>
    <rPh sb="6" eb="7">
      <t>ガク</t>
    </rPh>
    <phoneticPr fontId="2"/>
  </si>
  <si>
    <t>⑧人件費</t>
  </si>
  <si>
    <t>⑨設備投資額</t>
  </si>
  <si>
    <t>－</t>
  </si>
  <si>
    <t>⑩運転資金</t>
  </si>
  <si>
    <t>普通償却額</t>
  </si>
  <si>
    <t>特別償却額</t>
  </si>
  <si>
    <t>⑪減価償却額</t>
  </si>
  <si>
    <t>⑫付加価値額
（⑤＋⑧＋⑪）</t>
    <phoneticPr fontId="2"/>
  </si>
  <si>
    <t>⑬従業員数</t>
    <phoneticPr fontId="2"/>
  </si>
  <si>
    <r>
      <rPr>
        <sz val="10"/>
        <rFont val="ＭＳ 明朝"/>
        <family val="1"/>
        <charset val="128"/>
      </rPr>
      <t>⑭</t>
    </r>
    <r>
      <rPr>
        <sz val="8"/>
        <rFont val="ＭＳ 明朝"/>
        <family val="1"/>
        <charset val="128"/>
      </rPr>
      <t>一人当たりの付加価値額（⑫÷⑬）</t>
    </r>
    <phoneticPr fontId="2"/>
  </si>
  <si>
    <t>⑮資金調達額(⑨＋⑩)</t>
    <phoneticPr fontId="2"/>
  </si>
  <si>
    <t>その他</t>
  </si>
  <si>
    <t>合計</t>
  </si>
  <si>
    <t>（各種指標の算出式）
「給与支給総額」：給与＋賃金＋賞与＋各種手当
「付加価値額」：営業利益＋人件費＋減価償却費
「一人当たりの付加価値額」：付加価値額÷従業員数
「営業利益」：売上総利益（売上高－売上原価）－販売費及び一般管理費</t>
    <rPh sb="1" eb="3">
      <t>カクシュ</t>
    </rPh>
    <rPh sb="3" eb="5">
      <t>シヒョウ</t>
    </rPh>
    <rPh sb="6" eb="8">
      <t>サンシュツ</t>
    </rPh>
    <rPh sb="8" eb="9">
      <t>シキ</t>
    </rPh>
    <rPh sb="12" eb="14">
      <t>キュウヨ</t>
    </rPh>
    <rPh sb="14" eb="16">
      <t>シキュウ</t>
    </rPh>
    <rPh sb="16" eb="18">
      <t>ソウガク</t>
    </rPh>
    <rPh sb="20" eb="22">
      <t>キュウヨ</t>
    </rPh>
    <rPh sb="23" eb="25">
      <t>チンギン</t>
    </rPh>
    <rPh sb="26" eb="28">
      <t>ショウヨ</t>
    </rPh>
    <rPh sb="29" eb="31">
      <t>カクシュ</t>
    </rPh>
    <rPh sb="31" eb="33">
      <t>テアテ</t>
    </rPh>
    <rPh sb="35" eb="37">
      <t>フカ</t>
    </rPh>
    <rPh sb="37" eb="39">
      <t>カチ</t>
    </rPh>
    <rPh sb="39" eb="40">
      <t>ガク</t>
    </rPh>
    <rPh sb="42" eb="44">
      <t>エイギョウ</t>
    </rPh>
    <rPh sb="44" eb="46">
      <t>リエキ</t>
    </rPh>
    <rPh sb="47" eb="50">
      <t>ジンケンヒ</t>
    </rPh>
    <rPh sb="51" eb="56">
      <t>ゲンカショウキャクヒ</t>
    </rPh>
    <rPh sb="58" eb="60">
      <t>ヒトリ</t>
    </rPh>
    <rPh sb="60" eb="61">
      <t>ア</t>
    </rPh>
    <rPh sb="64" eb="66">
      <t>フカ</t>
    </rPh>
    <rPh sb="66" eb="68">
      <t>カチ</t>
    </rPh>
    <rPh sb="68" eb="69">
      <t>ガク</t>
    </rPh>
    <rPh sb="71" eb="73">
      <t>フカ</t>
    </rPh>
    <rPh sb="73" eb="75">
      <t>カチ</t>
    </rPh>
    <rPh sb="75" eb="76">
      <t>ガク</t>
    </rPh>
    <rPh sb="77" eb="80">
      <t>ジュウギョウイン</t>
    </rPh>
    <rPh sb="80" eb="81">
      <t>スウ</t>
    </rPh>
    <rPh sb="83" eb="85">
      <t>エイギョウ</t>
    </rPh>
    <rPh sb="85" eb="87">
      <t>リエキ</t>
    </rPh>
    <rPh sb="89" eb="91">
      <t>ウリアゲ</t>
    </rPh>
    <rPh sb="91" eb="94">
      <t>ソウリエキ</t>
    </rPh>
    <rPh sb="95" eb="97">
      <t>ウリアゲ</t>
    </rPh>
    <rPh sb="97" eb="98">
      <t>ダカ</t>
    </rPh>
    <rPh sb="99" eb="101">
      <t>ウリアゲ</t>
    </rPh>
    <rPh sb="101" eb="103">
      <t>ゲンカ</t>
    </rPh>
    <rPh sb="105" eb="108">
      <t>ハンバイヒ</t>
    </rPh>
    <rPh sb="108" eb="109">
      <t>オヨ</t>
    </rPh>
    <rPh sb="110" eb="112">
      <t>イッパン</t>
    </rPh>
    <rPh sb="112" eb="115">
      <t>カンリヒ</t>
    </rPh>
    <phoneticPr fontId="2"/>
  </si>
  <si>
    <t>（付加価値額等の算出方法）　注）下記については該当があれば原則算入して下さい。</t>
  </si>
  <si>
    <t>人数、人件費に短時間労働者、派遣労働者に対する費用を算入しましたか。</t>
    <rPh sb="26" eb="28">
      <t>サンニュウ</t>
    </rPh>
    <phoneticPr fontId="2"/>
  </si>
  <si>
    <t>はい</t>
    <phoneticPr fontId="2"/>
  </si>
  <si>
    <t>減価償却費にリース費用を算入しましたか。</t>
    <rPh sb="12" eb="14">
      <t>サンニュウ</t>
    </rPh>
    <phoneticPr fontId="2"/>
  </si>
  <si>
    <t>従業員数について就業時間による調整を行いましたか。</t>
  </si>
  <si>
    <t>(単位　千円）</t>
    <phoneticPr fontId="2"/>
  </si>
  <si>
    <t xml:space="preserve"> ①売上高</t>
    <phoneticPr fontId="2"/>
  </si>
  <si>
    <t>既存事業</t>
    <phoneticPr fontId="2"/>
  </si>
  <si>
    <t>新規事業</t>
    <phoneticPr fontId="2"/>
  </si>
  <si>
    <t>-</t>
    <phoneticPr fontId="2"/>
  </si>
  <si>
    <t xml:space="preserve"> ②売上原価</t>
    <phoneticPr fontId="2"/>
  </si>
  <si>
    <t>既存事業</t>
  </si>
  <si>
    <t>新規事業</t>
  </si>
  <si>
    <t>-</t>
  </si>
  <si>
    <t xml:space="preserve"> ③売上総利益</t>
  </si>
  <si>
    <t xml:space="preserve"> ④販売費及び</t>
  </si>
  <si>
    <t>　一般管理費</t>
    <phoneticPr fontId="2"/>
  </si>
  <si>
    <t xml:space="preserve"> ⑤営業利益</t>
  </si>
  <si>
    <t xml:space="preserve"> ⑥経常利益</t>
    <rPh sb="2" eb="4">
      <t>ケイジョウ</t>
    </rPh>
    <rPh sb="4" eb="6">
      <t>リエキ</t>
    </rPh>
    <phoneticPr fontId="2"/>
  </si>
  <si>
    <t xml:space="preserve"> ⑦給与支給総額</t>
    <rPh sb="2" eb="4">
      <t>キュウヨ</t>
    </rPh>
    <rPh sb="4" eb="6">
      <t>シキュウ</t>
    </rPh>
    <rPh sb="6" eb="8">
      <t>ソウガク</t>
    </rPh>
    <phoneticPr fontId="2"/>
  </si>
  <si>
    <t xml:space="preserve"> ⑧人件費</t>
  </si>
  <si>
    <t xml:space="preserve"> ⑨設備投資額</t>
  </si>
  <si>
    <t xml:space="preserve"> ⑩運転資金</t>
  </si>
  <si>
    <t xml:space="preserve"> ⑪減価償却額</t>
  </si>
  <si>
    <t xml:space="preserve"> ⑫付加価値額</t>
  </si>
  <si>
    <t xml:space="preserve"> (⑤+⑧+⑪）</t>
  </si>
  <si>
    <t xml:space="preserve"> ⑬従業員数</t>
  </si>
  <si>
    <t xml:space="preserve"> ⑭一人当たり</t>
  </si>
  <si>
    <t>　付加価値額</t>
    <phoneticPr fontId="2"/>
  </si>
  <si>
    <t>◎入力シート１【法人・個人事業主共通】</t>
    <rPh sb="1" eb="3">
      <t>ニュウリョク</t>
    </rPh>
    <rPh sb="8" eb="10">
      <t>ホウジン</t>
    </rPh>
    <rPh sb="11" eb="16">
      <t>コジンジギョウヌシ</t>
    </rPh>
    <rPh sb="16" eb="18">
      <t>キョウツウ</t>
    </rPh>
    <phoneticPr fontId="2"/>
  </si>
  <si>
    <t>種別</t>
    <rPh sb="0" eb="2">
      <t>シュベツ</t>
    </rPh>
    <phoneticPr fontId="2"/>
  </si>
  <si>
    <t>(単位　円）</t>
    <phoneticPr fontId="2"/>
  </si>
  <si>
    <t>(R 年 月期)</t>
    <phoneticPr fontId="2"/>
  </si>
  <si>
    <t>②売上原価</t>
    <phoneticPr fontId="2"/>
  </si>
  <si>
    <t>③売上総利益</t>
    <phoneticPr fontId="2"/>
  </si>
  <si>
    <t>④販売費及び一般管理費</t>
    <rPh sb="6" eb="8">
      <t>イッパン</t>
    </rPh>
    <rPh sb="8" eb="11">
      <t>カンリヒ</t>
    </rPh>
    <phoneticPr fontId="2"/>
  </si>
  <si>
    <t>⑤営業利益</t>
    <phoneticPr fontId="2"/>
  </si>
  <si>
    <t>⑥経常利益</t>
    <rPh sb="1" eb="3">
      <t>ケイジョウ</t>
    </rPh>
    <rPh sb="3" eb="5">
      <t>リエキ</t>
    </rPh>
    <phoneticPr fontId="2"/>
  </si>
  <si>
    <t>⑦給与支給総額</t>
    <rPh sb="1" eb="3">
      <t>キュウヨ</t>
    </rPh>
    <rPh sb="3" eb="5">
      <t>シキュウ</t>
    </rPh>
    <rPh sb="5" eb="7">
      <t>ソウガク</t>
    </rPh>
    <phoneticPr fontId="2"/>
  </si>
  <si>
    <t>⑧人件費</t>
    <phoneticPr fontId="2"/>
  </si>
  <si>
    <t>⑨設備投資額</t>
    <phoneticPr fontId="2"/>
  </si>
  <si>
    <t>⑩運転資金</t>
    <phoneticPr fontId="2"/>
  </si>
  <si>
    <t>⑪減価償却額（普通償却）</t>
    <rPh sb="7" eb="9">
      <t>フツウ</t>
    </rPh>
    <rPh sb="9" eb="11">
      <t>ショウキャク</t>
    </rPh>
    <phoneticPr fontId="2"/>
  </si>
  <si>
    <t>⑪減価償却額（特別償却）</t>
    <rPh sb="7" eb="9">
      <t>トクベツ</t>
    </rPh>
    <rPh sb="9" eb="11">
      <t>ショウキャク</t>
    </rPh>
    <phoneticPr fontId="2"/>
  </si>
  <si>
    <t>⑫付加価値額</t>
    <phoneticPr fontId="2"/>
  </si>
  <si>
    <t>⑭一人当たり付加価値額</t>
    <rPh sb="6" eb="8">
      <t>フカ</t>
    </rPh>
    <rPh sb="8" eb="10">
      <t>カチ</t>
    </rPh>
    <rPh sb="10" eb="11">
      <t>ガク</t>
    </rPh>
    <phoneticPr fontId="2"/>
  </si>
  <si>
    <t>⑮資金調達額</t>
    <rPh sb="1" eb="3">
      <t>シキン</t>
    </rPh>
    <rPh sb="3" eb="5">
      <t>チョウタツ</t>
    </rPh>
    <rPh sb="5" eb="6">
      <t>ガク</t>
    </rPh>
    <phoneticPr fontId="2"/>
  </si>
  <si>
    <t>★チェック（⑮資金調達額＝⑨設備投資額＋⑩運転資金になっているか）</t>
    <rPh sb="7" eb="9">
      <t>シキン</t>
    </rPh>
    <rPh sb="9" eb="11">
      <t>チョウタツ</t>
    </rPh>
    <rPh sb="11" eb="12">
      <t>ガク</t>
    </rPh>
    <rPh sb="14" eb="16">
      <t>セツビ</t>
    </rPh>
    <rPh sb="16" eb="18">
      <t>トウシ</t>
    </rPh>
    <rPh sb="18" eb="19">
      <t>ガク</t>
    </rPh>
    <rPh sb="21" eb="23">
      <t>ウンテン</t>
    </rPh>
    <rPh sb="23" eb="25">
      <t>シキン</t>
    </rPh>
    <phoneticPr fontId="2"/>
  </si>
  <si>
    <t>直近</t>
    <rPh sb="0" eb="2">
      <t>チョッキン</t>
    </rPh>
    <phoneticPr fontId="2"/>
  </si>
  <si>
    <t>1年後</t>
    <rPh sb="1" eb="2">
      <t>ネン</t>
    </rPh>
    <rPh sb="2" eb="3">
      <t>ゴ</t>
    </rPh>
    <phoneticPr fontId="2"/>
  </si>
  <si>
    <t>2年後</t>
    <rPh sb="1" eb="2">
      <t>ネン</t>
    </rPh>
    <rPh sb="2" eb="3">
      <t>ゴ</t>
    </rPh>
    <phoneticPr fontId="2"/>
  </si>
  <si>
    <t>3年後</t>
    <rPh sb="1" eb="2">
      <t>ネン</t>
    </rPh>
    <rPh sb="2" eb="3">
      <t>ゴ</t>
    </rPh>
    <phoneticPr fontId="2"/>
  </si>
  <si>
    <t>自己資金</t>
    <rPh sb="0" eb="2">
      <t>ジコ</t>
    </rPh>
    <rPh sb="2" eb="4">
      <t>シキン</t>
    </rPh>
    <phoneticPr fontId="2"/>
  </si>
  <si>
    <t>その他</t>
    <rPh sb="2" eb="3">
      <t>タ</t>
    </rPh>
    <phoneticPr fontId="2"/>
  </si>
  <si>
    <t>合計</t>
    <rPh sb="0" eb="2">
      <t>ゴウケイ</t>
    </rPh>
    <phoneticPr fontId="2"/>
  </si>
  <si>
    <t>⑧人件費</t>
    <rPh sb="1" eb="4">
      <t>ジンケンヒ</t>
    </rPh>
    <phoneticPr fontId="2"/>
  </si>
  <si>
    <t>法定福利費</t>
    <rPh sb="0" eb="2">
      <t>ホウテイ</t>
    </rPh>
    <rPh sb="2" eb="4">
      <t>フクリ</t>
    </rPh>
    <rPh sb="4" eb="5">
      <t>ヒ</t>
    </rPh>
    <phoneticPr fontId="35"/>
  </si>
  <si>
    <t>⑪減価償却費</t>
    <rPh sb="1" eb="6">
      <t>ゲンカショウキャクヒ</t>
    </rPh>
    <phoneticPr fontId="2"/>
  </si>
  <si>
    <t>減価償却費</t>
    <rPh sb="0" eb="5">
      <t>ゲンカショウキャクヒ</t>
    </rPh>
    <phoneticPr fontId="35"/>
  </si>
  <si>
    <t>リース料※</t>
    <rPh sb="3" eb="4">
      <t>リョウ</t>
    </rPh>
    <phoneticPr fontId="2"/>
  </si>
  <si>
    <t>繰延資産償却</t>
    <rPh sb="0" eb="2">
      <t>クリノベ</t>
    </rPh>
    <rPh sb="2" eb="4">
      <t>シサン</t>
    </rPh>
    <rPh sb="4" eb="6">
      <t>ショウキャク</t>
    </rPh>
    <phoneticPr fontId="35"/>
  </si>
  <si>
    <t>普通償却（小計）</t>
    <rPh sb="0" eb="2">
      <t>フツウ</t>
    </rPh>
    <rPh sb="2" eb="4">
      <t>ショウキャク</t>
    </rPh>
    <rPh sb="5" eb="7">
      <t>ショウケイ</t>
    </rPh>
    <phoneticPr fontId="2"/>
  </si>
  <si>
    <t>特別償却（小計）</t>
    <rPh sb="0" eb="2">
      <t>トクベツ</t>
    </rPh>
    <rPh sb="2" eb="4">
      <t>ショウキャク</t>
    </rPh>
    <rPh sb="5" eb="7">
      <t>ショウケイ</t>
    </rPh>
    <phoneticPr fontId="2"/>
  </si>
  <si>
    <t>※地代・家賃以外の賃借料を含めてください（賃借料から地代・家賃を除けない場合は含みません）</t>
    <rPh sb="1" eb="3">
      <t>チダイ</t>
    </rPh>
    <rPh sb="4" eb="6">
      <t>ヤチン</t>
    </rPh>
    <rPh sb="6" eb="8">
      <t>イガイ</t>
    </rPh>
    <rPh sb="9" eb="12">
      <t>チンシャクリョウ</t>
    </rPh>
    <rPh sb="13" eb="14">
      <t>フク</t>
    </rPh>
    <rPh sb="21" eb="24">
      <t>チンシャクリョウ</t>
    </rPh>
    <rPh sb="26" eb="28">
      <t>チダイ</t>
    </rPh>
    <rPh sb="29" eb="31">
      <t>ヤチン</t>
    </rPh>
    <rPh sb="32" eb="33">
      <t>ノゾ</t>
    </rPh>
    <rPh sb="36" eb="38">
      <t>バアイ</t>
    </rPh>
    <rPh sb="39" eb="40">
      <t>フク</t>
    </rPh>
    <phoneticPr fontId="2"/>
  </si>
  <si>
    <t>◎入力シート２（給与支給総額・人件費・減価償却費）【個人事業主用】</t>
    <rPh sb="1" eb="3">
      <t>ニュウリョク</t>
    </rPh>
    <rPh sb="8" eb="10">
      <t>キュウヨ</t>
    </rPh>
    <rPh sb="10" eb="12">
      <t>シキュウ</t>
    </rPh>
    <rPh sb="12" eb="14">
      <t>ソウガク</t>
    </rPh>
    <rPh sb="15" eb="18">
      <t>ジンケンヒ</t>
    </rPh>
    <rPh sb="19" eb="24">
      <t>ゲンカショウキャクヒ</t>
    </rPh>
    <rPh sb="26" eb="28">
      <t>コジン</t>
    </rPh>
    <rPh sb="28" eb="31">
      <t>ジギョウヌシ</t>
    </rPh>
    <rPh sb="31" eb="32">
      <t>ヨウ</t>
    </rPh>
    <phoneticPr fontId="2"/>
  </si>
  <si>
    <t>給与賃金⑳</t>
    <rPh sb="0" eb="2">
      <t>キュウヨ</t>
    </rPh>
    <rPh sb="2" eb="4">
      <t>チンギン</t>
    </rPh>
    <phoneticPr fontId="1"/>
  </si>
  <si>
    <t>専従者給与㊳</t>
    <rPh sb="0" eb="3">
      <t>センジュウシャ</t>
    </rPh>
    <rPh sb="3" eb="5">
      <t>キュウヨ</t>
    </rPh>
    <phoneticPr fontId="1"/>
  </si>
  <si>
    <t>青色申告控除前の所得金額㊸</t>
    <rPh sb="0" eb="2">
      <t>アオイロ</t>
    </rPh>
    <rPh sb="2" eb="4">
      <t>シンコク</t>
    </rPh>
    <rPh sb="4" eb="6">
      <t>コウジョ</t>
    </rPh>
    <rPh sb="6" eb="7">
      <t>マエ</t>
    </rPh>
    <rPh sb="8" eb="10">
      <t>ショトク</t>
    </rPh>
    <rPh sb="10" eb="12">
      <t>キンガク</t>
    </rPh>
    <phoneticPr fontId="1"/>
  </si>
  <si>
    <t>福利厚生費⑲</t>
    <rPh sb="0" eb="2">
      <t>フクリ</t>
    </rPh>
    <rPh sb="2" eb="5">
      <t>コウセイヒ</t>
    </rPh>
    <phoneticPr fontId="11"/>
  </si>
  <si>
    <t>給与賃金⑳</t>
    <rPh sb="0" eb="2">
      <t>キュウヨ</t>
    </rPh>
    <rPh sb="2" eb="4">
      <t>チンギン</t>
    </rPh>
    <phoneticPr fontId="11"/>
  </si>
  <si>
    <t>専従者給与㊳</t>
    <rPh sb="0" eb="3">
      <t>センジュウシャ</t>
    </rPh>
    <rPh sb="3" eb="5">
      <t>キュウヨ</t>
    </rPh>
    <phoneticPr fontId="11"/>
  </si>
  <si>
    <t>★個人事業主の場合の計算方法</t>
    <rPh sb="1" eb="3">
      <t>コジン</t>
    </rPh>
    <rPh sb="3" eb="6">
      <t>ジギョウヌシ</t>
    </rPh>
    <rPh sb="7" eb="9">
      <t>バアイ</t>
    </rPh>
    <rPh sb="10" eb="12">
      <t>ケイサン</t>
    </rPh>
    <rPh sb="12" eb="14">
      <t>ホウホウ</t>
    </rPh>
    <phoneticPr fontId="2"/>
  </si>
  <si>
    <t>年後</t>
    <rPh sb="0" eb="1">
      <t>ネン</t>
    </rPh>
    <rPh sb="1" eb="2">
      <t>ゴ</t>
    </rPh>
    <phoneticPr fontId="2"/>
  </si>
  <si>
    <r>
      <t>◎既存事業</t>
    </r>
    <r>
      <rPr>
        <sz val="8"/>
        <color theme="1"/>
        <rFont val="ＭＳ Ｐゴシック"/>
        <family val="3"/>
        <charset val="128"/>
      </rPr>
      <t>（１年後～３年後は合計の入力のみでも構いません）</t>
    </r>
    <rPh sb="1" eb="3">
      <t>キゾン</t>
    </rPh>
    <rPh sb="3" eb="5">
      <t>ジギョウ</t>
    </rPh>
    <phoneticPr fontId="2"/>
  </si>
  <si>
    <r>
      <t>◎新規事業</t>
    </r>
    <r>
      <rPr>
        <sz val="8"/>
        <color theme="1"/>
        <rFont val="ＭＳ Ｐゴシック"/>
        <family val="3"/>
        <charset val="128"/>
      </rPr>
      <t>（１年後～３年後は合計の入力のみでも構いません）</t>
    </r>
    <rPh sb="1" eb="3">
      <t>シンキ</t>
    </rPh>
    <rPh sb="3" eb="5">
      <t>ジギョウ</t>
    </rPh>
    <phoneticPr fontId="2"/>
  </si>
  <si>
    <r>
      <t>◎既存事業</t>
    </r>
    <r>
      <rPr>
        <sz val="8"/>
        <color theme="1"/>
        <rFont val="ＭＳ Ｐゴシック"/>
        <family val="3"/>
        <charset val="128"/>
      </rPr>
      <t>（１年後～３年後は小計の入力のみでも構いません）</t>
    </r>
    <rPh sb="1" eb="3">
      <t>キゾン</t>
    </rPh>
    <rPh sb="3" eb="5">
      <t>ジギョウ</t>
    </rPh>
    <rPh sb="7" eb="8">
      <t>ネン</t>
    </rPh>
    <rPh sb="8" eb="9">
      <t>ゴ</t>
    </rPh>
    <rPh sb="11" eb="12">
      <t>ネン</t>
    </rPh>
    <rPh sb="12" eb="13">
      <t>ゴ</t>
    </rPh>
    <rPh sb="14" eb="16">
      <t>ショウケイ</t>
    </rPh>
    <rPh sb="17" eb="19">
      <t>ニュウリョク</t>
    </rPh>
    <rPh sb="23" eb="24">
      <t>カマ</t>
    </rPh>
    <phoneticPr fontId="2"/>
  </si>
  <si>
    <r>
      <t>◎新規事業</t>
    </r>
    <r>
      <rPr>
        <sz val="8"/>
        <color theme="1"/>
        <rFont val="ＭＳ Ｐゴシック"/>
        <family val="3"/>
        <charset val="128"/>
      </rPr>
      <t>（１年後～３年後は小計の入力のみでも構いません）</t>
    </r>
    <rPh sb="1" eb="3">
      <t>シンキ</t>
    </rPh>
    <rPh sb="3" eb="5">
      <t>ジギョウ</t>
    </rPh>
    <rPh sb="14" eb="16">
      <t>ショウケイ</t>
    </rPh>
    <phoneticPr fontId="2"/>
  </si>
  <si>
    <t>今次補助金</t>
    <rPh sb="0" eb="2">
      <t>コンジ</t>
    </rPh>
    <rPh sb="2" eb="5">
      <t>ホジョキン</t>
    </rPh>
    <phoneticPr fontId="1"/>
  </si>
  <si>
    <t>自己資金</t>
    <phoneticPr fontId="1"/>
  </si>
  <si>
    <t>金融機関借入</t>
    <rPh sb="0" eb="4">
      <t>キンユウキカン</t>
    </rPh>
    <rPh sb="4" eb="6">
      <t>カリイレ</t>
    </rPh>
    <phoneticPr fontId="1"/>
  </si>
  <si>
    <t>今次補助金</t>
    <rPh sb="0" eb="2">
      <t>コンジ</t>
    </rPh>
    <rPh sb="2" eb="5">
      <t>ホジョキン</t>
    </rPh>
    <phoneticPr fontId="2"/>
  </si>
  <si>
    <t>金融機関借入</t>
    <rPh sb="0" eb="4">
      <t>キンユウキカン</t>
    </rPh>
    <rPh sb="4" eb="6">
      <t>カリイレ</t>
    </rPh>
    <phoneticPr fontId="2"/>
  </si>
  <si>
    <t>★経営の向上の程度を示す指標</t>
    <rPh sb="1" eb="3">
      <t>ケイエイ</t>
    </rPh>
    <rPh sb="4" eb="6">
      <t>コウジョウ</t>
    </rPh>
    <rPh sb="7" eb="9">
      <t>テイド</t>
    </rPh>
    <rPh sb="10" eb="11">
      <t>シメ</t>
    </rPh>
    <rPh sb="12" eb="14">
      <t>シヒョウ</t>
    </rPh>
    <phoneticPr fontId="2"/>
  </si>
  <si>
    <t>８-１　経営計画及び資金計画</t>
    <phoneticPr fontId="2"/>
  </si>
  <si>
    <t>８－２　経営計画及び資金計画の算出根拠資料</t>
    <phoneticPr fontId="2"/>
  </si>
  <si>
    <t>個人事業主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</si>
</sst>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0%"/>
    <numFmt numFmtId="179" formatCode="#,##0.0_);[Red]\(#,##0.0\)"/>
    <numFmt numFmtId="180" formatCode="0.0_);[Red]\(0.0\)"/>
    <numFmt numFmtId="181" formatCode="#,##0.0_ "/>
  </numFmts>
  <fonts count="3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0"/>
      <name val="DejaVu Sans"/>
      <family val="2"/>
    </font>
    <font>
      <sz val="10"/>
      <name val="ＭＳ 明朝"/>
      <family val="1"/>
      <charset val="128"/>
    </font>
    <font>
      <u/>
      <sz val="10"/>
      <name val="ＭＳ 明朝"/>
      <family val="1"/>
      <charset val="128"/>
    </font>
    <font>
      <u/>
      <sz val="11"/>
      <name val="ＭＳ 明朝"/>
      <family val="1"/>
      <charset val="128"/>
    </font>
    <font>
      <sz val="9"/>
      <name val="ＭＳ 明朝"/>
      <family val="1"/>
      <charset val="128"/>
    </font>
    <font>
      <sz val="8"/>
      <name val="ＭＳ Ｐゴシック"/>
      <family val="3"/>
      <charset val="128"/>
    </font>
    <font>
      <sz val="8"/>
      <name val="ＭＳ 明朝"/>
      <family val="1"/>
      <charset val="128"/>
    </font>
    <font>
      <sz val="11"/>
      <name val="ＭＳ Ｐゴシック"/>
      <family val="3"/>
      <charset val="128"/>
    </font>
    <font>
      <b/>
      <sz val="11"/>
      <name val="HG丸ｺﾞｼｯｸM-PRO"/>
      <family val="3"/>
      <charset val="128"/>
    </font>
    <font>
      <sz val="11"/>
      <name val="HG丸ｺﾞｼｯｸM-PRO"/>
      <family val="3"/>
      <charset val="128"/>
    </font>
    <font>
      <sz val="9"/>
      <name val="HG丸ｺﾞｼｯｸM-PRO"/>
      <family val="3"/>
      <charset val="128"/>
    </font>
    <font>
      <sz val="9"/>
      <name val="ＭＳ Ｐゴシック"/>
      <family val="3"/>
      <charset val="128"/>
    </font>
    <font>
      <sz val="10"/>
      <name val="ＭＳ Ｐゴシック"/>
      <family val="3"/>
      <charset val="128"/>
    </font>
    <font>
      <sz val="10"/>
      <color theme="0"/>
      <name val="ＭＳ Ｐゴシック"/>
      <family val="3"/>
      <charset val="128"/>
    </font>
    <font>
      <sz val="6"/>
      <color theme="0"/>
      <name val="ＭＳ Ｐゴシック"/>
      <family val="3"/>
      <charset val="128"/>
    </font>
    <font>
      <sz val="11"/>
      <color rgb="FFFF0000"/>
      <name val="ＭＳ 明朝"/>
      <family val="1"/>
      <charset val="128"/>
    </font>
    <font>
      <sz val="10"/>
      <name val="HG丸ｺﾞｼｯｸM-PRO"/>
      <family val="3"/>
      <charset val="128"/>
    </font>
    <font>
      <sz val="11"/>
      <color rgb="FFFF0000"/>
      <name val="ＭＳ Ｐゴシック"/>
      <family val="3"/>
      <charset val="128"/>
    </font>
    <font>
      <b/>
      <sz val="9"/>
      <name val="HG丸ｺﾞｼｯｸM-PRO"/>
      <family val="3"/>
      <charset val="128"/>
    </font>
    <font>
      <sz val="8"/>
      <name val="HG丸ｺﾞｼｯｸM-PRO"/>
      <family val="3"/>
      <charset val="128"/>
    </font>
    <font>
      <sz val="8.5"/>
      <name val="ＭＳ 明朝"/>
      <family val="1"/>
      <charset val="128"/>
    </font>
    <font>
      <sz val="9"/>
      <name val="DejaVu Sans"/>
      <family val="2"/>
    </font>
    <font>
      <sz val="8"/>
      <name val="DejaVu Sans"/>
      <family val="2"/>
    </font>
    <font>
      <sz val="14"/>
      <name val="ＭＳ Ｐゴシック"/>
      <family val="3"/>
      <charset val="128"/>
    </font>
    <font>
      <b/>
      <sz val="10"/>
      <color theme="0"/>
      <name val="ＭＳ Ｐゴシック"/>
      <family val="3"/>
      <charset val="128"/>
    </font>
    <font>
      <b/>
      <sz val="10"/>
      <color rgb="FFFF0000"/>
      <name val="ＭＳ Ｐゴシック"/>
      <family val="3"/>
      <charset val="128"/>
    </font>
    <font>
      <b/>
      <sz val="10"/>
      <color rgb="FFFF0000"/>
      <name val="HG丸ｺﾞｼｯｸM-PRO"/>
      <family val="3"/>
      <charset val="128"/>
    </font>
    <font>
      <sz val="14"/>
      <color theme="1"/>
      <name val="ＭＳ Ｐゴシック"/>
      <family val="3"/>
      <charset val="128"/>
    </font>
    <font>
      <sz val="10"/>
      <color theme="1"/>
      <name val="ＭＳ Ｐゴシック"/>
      <family val="3"/>
      <charset val="128"/>
    </font>
    <font>
      <b/>
      <u/>
      <sz val="12"/>
      <color theme="1"/>
      <name val="ＭＳ Ｐゴシック"/>
      <family val="3"/>
      <charset val="128"/>
    </font>
    <font>
      <sz val="8"/>
      <color theme="1"/>
      <name val="ＭＳ Ｐゴシック"/>
      <family val="3"/>
      <charset val="128"/>
    </font>
    <font>
      <b/>
      <sz val="24"/>
      <color indexed="8"/>
      <name val="ＭＳ Ｐゴシック"/>
      <family val="3"/>
      <charset val="128"/>
    </font>
    <font>
      <sz val="10"/>
      <color theme="1"/>
      <name val="ＭＳ ゴシック"/>
      <family val="3"/>
      <charset val="128"/>
    </font>
    <font>
      <b/>
      <sz val="11"/>
      <name val="ＭＳ Ｐゴシック"/>
      <family val="3"/>
      <charset val="128"/>
    </font>
    <font>
      <sz val="14"/>
      <color theme="1"/>
      <name val="ＭＳ ゴシック"/>
      <family val="3"/>
      <charset val="128"/>
    </font>
  </fonts>
  <fills count="9">
    <fill>
      <patternFill patternType="none"/>
    </fill>
    <fill>
      <patternFill patternType="gray125"/>
    </fill>
    <fill>
      <patternFill patternType="solid">
        <fgColor indexed="27"/>
        <bgColor indexed="41"/>
      </patternFill>
    </fill>
    <fill>
      <patternFill patternType="solid">
        <fgColor rgb="FFCCFFFF"/>
        <bgColor indexed="64"/>
      </patternFill>
    </fill>
    <fill>
      <patternFill patternType="solid">
        <fgColor rgb="FFCCFFFF"/>
        <bgColor indexed="41"/>
      </patternFill>
    </fill>
    <fill>
      <patternFill patternType="solid">
        <fgColor rgb="FFFFFF99"/>
        <bgColor indexed="64"/>
      </patternFill>
    </fill>
    <fill>
      <patternFill patternType="solid">
        <fgColor rgb="FFFF0000"/>
        <bgColor indexed="64"/>
      </patternFill>
    </fill>
    <fill>
      <patternFill patternType="solid">
        <fgColor rgb="FFC0C0C0"/>
        <bgColor indexed="64"/>
      </patternFill>
    </fill>
    <fill>
      <patternFill patternType="solid">
        <fgColor rgb="FF66FF99"/>
        <bgColor indexed="64"/>
      </patternFill>
    </fill>
  </fills>
  <borders count="38">
    <border>
      <left/>
      <right/>
      <top/>
      <bottom/>
      <diagonal/>
    </border>
    <border>
      <left style="thin">
        <color indexed="8"/>
      </left>
      <right style="thin">
        <color indexed="8"/>
      </right>
      <top style="thin">
        <color indexed="8"/>
      </top>
      <bottom/>
      <diagonal/>
    </border>
    <border>
      <left style="thin">
        <color indexed="8"/>
      </left>
      <right/>
      <top/>
      <bottom style="double">
        <color indexed="8"/>
      </bottom>
      <diagonal/>
    </border>
    <border>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64"/>
      </left>
      <right/>
      <top/>
      <bottom/>
      <diagonal/>
    </border>
    <border>
      <left/>
      <right style="thin">
        <color indexed="8"/>
      </right>
      <top style="thin">
        <color indexed="8"/>
      </top>
      <bottom/>
      <diagonal/>
    </border>
    <border>
      <left/>
      <right/>
      <top/>
      <bottom style="thin">
        <color indexed="8"/>
      </bottom>
      <diagonal/>
    </border>
    <border>
      <left style="thin">
        <color indexed="8"/>
      </left>
      <right/>
      <top/>
      <bottom/>
      <diagonal/>
    </border>
    <border>
      <left style="thick">
        <color rgb="FFFF0000"/>
      </left>
      <right style="thick">
        <color rgb="FFFF0000"/>
      </right>
      <top style="thick">
        <color rgb="FFFF0000"/>
      </top>
      <bottom style="thick">
        <color rgb="FFFF0000"/>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style="thin">
        <color indexed="64"/>
      </right>
      <top style="thin">
        <color indexed="64"/>
      </top>
      <bottom style="thin">
        <color indexed="64"/>
      </bottom>
      <diagonal/>
    </border>
    <border>
      <left style="thin">
        <color indexed="8"/>
      </left>
      <right/>
      <top style="thick">
        <color indexed="8"/>
      </top>
      <bottom/>
      <diagonal/>
    </border>
    <border>
      <left style="thin">
        <color indexed="8"/>
      </left>
      <right style="thick">
        <color indexed="8"/>
      </right>
      <top style="thick">
        <color indexed="8"/>
      </top>
      <bottom style="thick">
        <color indexed="8"/>
      </bottom>
      <diagonal/>
    </border>
  </borders>
  <cellStyleXfs count="2">
    <xf numFmtId="0" fontId="0" fillId="0" borderId="0">
      <alignment vertical="center"/>
    </xf>
    <xf numFmtId="176" fontId="11" fillId="0" borderId="0" applyBorder="0" applyProtection="0">
      <alignment vertical="center"/>
    </xf>
  </cellStyleXfs>
  <cellXfs count="203">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5" fillId="0" borderId="0" xfId="0" applyFont="1" applyProtection="1">
      <alignment vertical="center"/>
    </xf>
    <xf numFmtId="0" fontId="6" fillId="0" borderId="0" xfId="0" applyFont="1" applyAlignment="1" applyProtection="1">
      <alignment vertical="center"/>
    </xf>
    <xf numFmtId="0" fontId="7" fillId="0" borderId="0" xfId="0" applyFont="1" applyProtection="1">
      <alignment vertical="center"/>
    </xf>
    <xf numFmtId="0" fontId="8" fillId="0" borderId="0" xfId="0" applyFont="1" applyAlignment="1" applyProtection="1">
      <alignment horizontal="right" vertical="center"/>
    </xf>
    <xf numFmtId="0" fontId="5" fillId="3" borderId="1"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49" fontId="10" fillId="4" borderId="4" xfId="0" applyNumberFormat="1" applyFont="1" applyFill="1" applyBorder="1" applyAlignment="1" applyProtection="1">
      <alignment horizontal="center" vertical="center" shrinkToFit="1"/>
    </xf>
    <xf numFmtId="177" fontId="3" fillId="0" borderId="5" xfId="1" applyNumberFormat="1" applyFont="1" applyBorder="1" applyAlignment="1" applyProtection="1">
      <alignment vertical="center" shrinkToFit="1"/>
    </xf>
    <xf numFmtId="177" fontId="5" fillId="0" borderId="0" xfId="1" applyNumberFormat="1" applyFont="1" applyFill="1" applyBorder="1" applyAlignment="1" applyProtection="1">
      <alignment vertical="center"/>
    </xf>
    <xf numFmtId="0" fontId="12" fillId="0" borderId="0" xfId="0" applyFont="1" applyProtection="1">
      <alignment vertical="center"/>
    </xf>
    <xf numFmtId="0" fontId="13" fillId="0" borderId="0" xfId="0" applyFont="1" applyProtection="1">
      <alignment vertical="center"/>
    </xf>
    <xf numFmtId="177" fontId="3" fillId="0" borderId="7" xfId="1" applyNumberFormat="1" applyFont="1" applyBorder="1" applyAlignment="1" applyProtection="1">
      <alignment vertical="center" shrinkToFit="1"/>
    </xf>
    <xf numFmtId="0" fontId="14" fillId="0" borderId="0" xfId="0" applyFont="1" applyProtection="1">
      <alignment vertical="center"/>
    </xf>
    <xf numFmtId="0" fontId="3" fillId="0" borderId="0" xfId="0" applyFont="1" applyFill="1" applyBorder="1" applyProtection="1">
      <alignment vertical="center"/>
    </xf>
    <xf numFmtId="0" fontId="5" fillId="0" borderId="0" xfId="0" applyFont="1" applyFill="1" applyBorder="1" applyProtection="1">
      <alignment vertical="center"/>
    </xf>
    <xf numFmtId="177" fontId="5" fillId="0" borderId="0" xfId="0" applyNumberFormat="1" applyFont="1" applyFill="1" applyBorder="1" applyProtection="1">
      <alignment vertical="center"/>
    </xf>
    <xf numFmtId="0" fontId="15" fillId="0" borderId="9" xfId="0" applyFont="1" applyBorder="1" applyAlignment="1" applyProtection="1">
      <alignment horizontal="center" vertical="center"/>
    </xf>
    <xf numFmtId="177" fontId="3" fillId="0" borderId="1" xfId="1" applyNumberFormat="1" applyFont="1" applyBorder="1" applyAlignment="1" applyProtection="1">
      <alignment vertical="center" shrinkToFit="1"/>
    </xf>
    <xf numFmtId="177" fontId="3" fillId="0" borderId="14" xfId="1" applyNumberFormat="1" applyFont="1" applyBorder="1" applyAlignment="1" applyProtection="1">
      <alignment vertical="center" shrinkToFit="1"/>
    </xf>
    <xf numFmtId="0" fontId="15" fillId="0" borderId="0" xfId="0" applyFont="1" applyFill="1" applyBorder="1" applyAlignment="1" applyProtection="1">
      <alignment vertical="center"/>
    </xf>
    <xf numFmtId="177" fontId="16" fillId="0"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178" fontId="16" fillId="0" borderId="0" xfId="0" applyNumberFormat="1" applyFont="1" applyFill="1" applyBorder="1" applyAlignment="1" applyProtection="1">
      <alignment vertical="center"/>
    </xf>
    <xf numFmtId="0" fontId="17" fillId="0" borderId="0" xfId="0" applyFont="1" applyFill="1" applyBorder="1" applyProtection="1">
      <alignment vertical="center"/>
    </xf>
    <xf numFmtId="177" fontId="18" fillId="0" borderId="0" xfId="0" applyNumberFormat="1" applyFont="1" applyFill="1" applyBorder="1" applyProtection="1">
      <alignment vertical="center"/>
    </xf>
    <xf numFmtId="0" fontId="12" fillId="0" borderId="0" xfId="0" applyFont="1" applyFill="1" applyBorder="1" applyProtection="1">
      <alignment vertical="center"/>
    </xf>
    <xf numFmtId="0" fontId="13" fillId="0" borderId="0" xfId="0" applyFont="1" applyFill="1" applyBorder="1" applyProtection="1">
      <alignment vertical="center"/>
    </xf>
    <xf numFmtId="0" fontId="19" fillId="0" borderId="0" xfId="0" applyFont="1" applyProtection="1">
      <alignment vertical="center"/>
    </xf>
    <xf numFmtId="0" fontId="16" fillId="0" borderId="0" xfId="0" applyFont="1" applyProtection="1">
      <alignment vertical="center"/>
    </xf>
    <xf numFmtId="177" fontId="16" fillId="0" borderId="0" xfId="0" applyNumberFormat="1" applyFont="1" applyProtection="1">
      <alignment vertical="center"/>
    </xf>
    <xf numFmtId="176" fontId="3" fillId="0" borderId="7" xfId="1" applyFont="1" applyBorder="1" applyAlignment="1" applyProtection="1">
      <alignment horizontal="center" vertical="center" shrinkToFit="1"/>
    </xf>
    <xf numFmtId="0" fontId="14" fillId="0" borderId="0" xfId="0" applyFont="1" applyFill="1" applyBorder="1" applyProtection="1">
      <alignment vertical="center"/>
    </xf>
    <xf numFmtId="0" fontId="13"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5" fillId="0" borderId="1" xfId="0" applyFont="1" applyBorder="1" applyProtection="1">
      <alignment vertical="center"/>
    </xf>
    <xf numFmtId="0" fontId="5" fillId="0" borderId="7" xfId="0" applyFont="1" applyBorder="1" applyProtection="1">
      <alignment vertical="center"/>
    </xf>
    <xf numFmtId="0" fontId="14" fillId="0" borderId="0" xfId="0" applyFont="1" applyFill="1" applyBorder="1" applyAlignment="1" applyProtection="1">
      <alignment horizontal="center" vertical="center"/>
    </xf>
    <xf numFmtId="177" fontId="20" fillId="0" borderId="0" xfId="0" applyNumberFormat="1" applyFont="1" applyFill="1" applyBorder="1" applyAlignment="1" applyProtection="1">
      <alignment vertical="center"/>
    </xf>
    <xf numFmtId="0" fontId="20" fillId="0" borderId="0" xfId="0" applyFont="1" applyFill="1" applyBorder="1" applyAlignment="1" applyProtection="1">
      <alignment vertical="center"/>
    </xf>
    <xf numFmtId="178" fontId="20" fillId="0" borderId="0" xfId="0" applyNumberFormat="1" applyFont="1" applyFill="1" applyBorder="1" applyAlignment="1" applyProtection="1">
      <alignment vertical="center"/>
    </xf>
    <xf numFmtId="0" fontId="5" fillId="0" borderId="16" xfId="0" applyFont="1" applyBorder="1" applyProtection="1">
      <alignment vertical="center"/>
    </xf>
    <xf numFmtId="0" fontId="14" fillId="0" borderId="0" xfId="0" applyFont="1" applyFill="1" applyBorder="1" applyAlignment="1" applyProtection="1">
      <alignment vertical="center" wrapText="1"/>
    </xf>
    <xf numFmtId="0" fontId="0" fillId="0" borderId="0" xfId="0" applyFont="1" applyProtection="1">
      <alignment vertical="center"/>
    </xf>
    <xf numFmtId="0" fontId="21" fillId="0" borderId="0" xfId="0" applyFont="1" applyProtection="1">
      <alignment vertical="center"/>
    </xf>
    <xf numFmtId="179" fontId="3" fillId="0" borderId="16" xfId="0" applyNumberFormat="1" applyFont="1" applyBorder="1" applyAlignment="1" applyProtection="1">
      <alignment vertical="center" shrinkToFit="1"/>
    </xf>
    <xf numFmtId="176" fontId="5" fillId="0" borderId="0" xfId="0" applyNumberFormat="1" applyFont="1" applyFill="1" applyBorder="1" applyAlignment="1" applyProtection="1">
      <alignment vertical="center"/>
    </xf>
    <xf numFmtId="0" fontId="22" fillId="0" borderId="0" xfId="0" applyFont="1" applyFill="1" applyBorder="1" applyProtection="1">
      <alignment vertical="center"/>
    </xf>
    <xf numFmtId="0" fontId="23" fillId="0" borderId="0" xfId="0" applyFont="1" applyFill="1" applyBorder="1" applyAlignment="1" applyProtection="1">
      <alignment horizontal="center" vertical="center"/>
    </xf>
    <xf numFmtId="0" fontId="3" fillId="0" borderId="7" xfId="0" applyFont="1" applyBorder="1" applyAlignment="1" applyProtection="1">
      <alignment horizontal="center" vertical="center" shrinkToFit="1"/>
    </xf>
    <xf numFmtId="0" fontId="5" fillId="0" borderId="17" xfId="0" applyFont="1" applyBorder="1" applyProtection="1">
      <alignment vertical="center"/>
    </xf>
    <xf numFmtId="0" fontId="8" fillId="0" borderId="0" xfId="0" applyFont="1" applyBorder="1" applyProtection="1">
      <alignment vertical="center"/>
    </xf>
    <xf numFmtId="0" fontId="8" fillId="0" borderId="18" xfId="0" applyFont="1" applyBorder="1" applyProtection="1">
      <alignment vertical="center"/>
    </xf>
    <xf numFmtId="0" fontId="3" fillId="0" borderId="18" xfId="0" applyFont="1" applyBorder="1" applyAlignment="1" applyProtection="1">
      <alignment horizontal="center" vertical="center"/>
    </xf>
    <xf numFmtId="177" fontId="5" fillId="0" borderId="18" xfId="1" applyNumberFormat="1" applyFont="1" applyBorder="1" applyAlignment="1" applyProtection="1">
      <alignment vertical="center"/>
    </xf>
    <xf numFmtId="177" fontId="5" fillId="0" borderId="0" xfId="1" applyNumberFormat="1" applyFont="1" applyBorder="1" applyAlignment="1" applyProtection="1">
      <alignment vertical="center"/>
    </xf>
    <xf numFmtId="0" fontId="13" fillId="0" borderId="0" xfId="0" applyFont="1" applyBorder="1" applyAlignment="1" applyProtection="1">
      <alignment horizontal="center" vertical="center"/>
    </xf>
    <xf numFmtId="0" fontId="25" fillId="0" borderId="0" xfId="0" applyFont="1" applyBorder="1" applyAlignment="1" applyProtection="1">
      <alignment vertical="top"/>
    </xf>
    <xf numFmtId="0" fontId="10" fillId="0" borderId="0" xfId="0" applyFont="1" applyBorder="1" applyAlignment="1" applyProtection="1">
      <alignment vertical="top"/>
    </xf>
    <xf numFmtId="0" fontId="8" fillId="0" borderId="0" xfId="0" applyFont="1" applyBorder="1" applyAlignment="1" applyProtection="1">
      <alignment vertical="top"/>
    </xf>
    <xf numFmtId="0" fontId="15" fillId="0" borderId="0" xfId="0" applyFont="1" applyBorder="1" applyAlignment="1" applyProtection="1">
      <alignment vertical="top"/>
    </xf>
    <xf numFmtId="0" fontId="3" fillId="0" borderId="0" xfId="0" applyFont="1" applyBorder="1" applyProtection="1">
      <alignment vertical="center"/>
    </xf>
    <xf numFmtId="0" fontId="8" fillId="0" borderId="7" xfId="0" applyFont="1" applyBorder="1" applyAlignment="1" applyProtection="1">
      <alignment horizontal="center" vertical="center"/>
      <protection locked="0"/>
    </xf>
    <xf numFmtId="0" fontId="8" fillId="0" borderId="12" xfId="0" applyFont="1" applyBorder="1" applyAlignment="1" applyProtection="1">
      <alignment horizontal="center" vertical="center"/>
    </xf>
    <xf numFmtId="0" fontId="15" fillId="0" borderId="20" xfId="0" applyFont="1" applyBorder="1" applyAlignment="1" applyProtection="1">
      <alignment horizontal="center" vertical="center"/>
    </xf>
    <xf numFmtId="0" fontId="26" fillId="0" borderId="0" xfId="0" applyFont="1" applyBorder="1" applyAlignment="1" applyProtection="1">
      <alignment vertical="center"/>
    </xf>
    <xf numFmtId="0" fontId="0" fillId="0" borderId="0" xfId="0" applyProtection="1">
      <alignment vertical="center"/>
    </xf>
    <xf numFmtId="0" fontId="5" fillId="0" borderId="0" xfId="0" applyFont="1" applyAlignment="1" applyProtection="1">
      <alignment horizontal="right" vertical="center"/>
    </xf>
    <xf numFmtId="0" fontId="5" fillId="0" borderId="15" xfId="0" applyFont="1" applyBorder="1" applyProtection="1">
      <alignment vertical="center"/>
    </xf>
    <xf numFmtId="0" fontId="5" fillId="0" borderId="21" xfId="0" applyFont="1" applyBorder="1" applyAlignment="1" applyProtection="1">
      <alignment horizontal="center" vertical="center"/>
    </xf>
    <xf numFmtId="0" fontId="5" fillId="0" borderId="1" xfId="0"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22" xfId="0" applyNumberFormat="1" applyFont="1" applyBorder="1" applyAlignment="1" applyProtection="1">
      <alignment horizontal="center" vertical="center"/>
    </xf>
    <xf numFmtId="0" fontId="5" fillId="0" borderId="15" xfId="0" applyFont="1" applyBorder="1" applyAlignment="1" applyProtection="1">
      <alignment horizontal="left" vertical="center"/>
    </xf>
    <xf numFmtId="0" fontId="5" fillId="0" borderId="21" xfId="0" applyFont="1" applyBorder="1" applyProtection="1">
      <alignment vertical="center"/>
    </xf>
    <xf numFmtId="0" fontId="5" fillId="0" borderId="23" xfId="0" applyFont="1" applyBorder="1" applyAlignment="1" applyProtection="1">
      <alignment horizontal="left" vertical="center"/>
    </xf>
    <xf numFmtId="0" fontId="5" fillId="2" borderId="7" xfId="0" applyFont="1" applyFill="1" applyBorder="1" applyAlignment="1" applyProtection="1">
      <alignment horizontal="center" vertical="center"/>
    </xf>
    <xf numFmtId="177" fontId="3" fillId="2" borderId="7" xfId="1" applyNumberFormat="1" applyFont="1" applyFill="1" applyBorder="1" applyAlignment="1" applyProtection="1">
      <alignment vertical="center" shrinkToFit="1"/>
    </xf>
    <xf numFmtId="0" fontId="5" fillId="0" borderId="6" xfId="0" applyFont="1" applyBorder="1" applyAlignment="1" applyProtection="1">
      <alignment horizontal="left" vertical="center"/>
    </xf>
    <xf numFmtId="0" fontId="5" fillId="0" borderId="7" xfId="0" applyFont="1" applyBorder="1" applyAlignment="1" applyProtection="1">
      <alignment horizontal="center" vertical="center"/>
    </xf>
    <xf numFmtId="177" fontId="3" fillId="0" borderId="7" xfId="1" applyNumberFormat="1" applyFont="1" applyFill="1" applyBorder="1" applyAlignment="1" applyProtection="1">
      <alignment vertical="center" shrinkToFit="1"/>
    </xf>
    <xf numFmtId="177" fontId="3" fillId="4" borderId="7" xfId="1" applyNumberFormat="1" applyFont="1" applyFill="1" applyBorder="1" applyAlignment="1" applyProtection="1">
      <alignment vertical="center" shrinkToFit="1"/>
    </xf>
    <xf numFmtId="176" fontId="3" fillId="2" borderId="7" xfId="1" applyFont="1" applyFill="1" applyBorder="1" applyAlignment="1" applyProtection="1">
      <alignment horizontal="center" vertical="center" shrinkToFit="1"/>
    </xf>
    <xf numFmtId="180" fontId="3" fillId="0" borderId="7" xfId="1" applyNumberFormat="1" applyFont="1" applyBorder="1" applyAlignment="1" applyProtection="1">
      <alignment vertical="center" shrinkToFit="1"/>
    </xf>
    <xf numFmtId="180" fontId="3" fillId="2" borderId="7" xfId="1" applyNumberFormat="1" applyFont="1" applyFill="1" applyBorder="1" applyAlignment="1" applyProtection="1">
      <alignment vertical="center" shrinkToFit="1"/>
    </xf>
    <xf numFmtId="181" fontId="3" fillId="0" borderId="7" xfId="1" applyNumberFormat="1" applyFont="1" applyBorder="1" applyAlignment="1" applyProtection="1">
      <alignment vertical="center" shrinkToFit="1"/>
    </xf>
    <xf numFmtId="0" fontId="8" fillId="0" borderId="15" xfId="0" applyFont="1" applyBorder="1" applyAlignment="1" applyProtection="1">
      <alignment vertical="center" wrapText="1"/>
    </xf>
    <xf numFmtId="0" fontId="3" fillId="0" borderId="21" xfId="0" applyFont="1" applyBorder="1" applyAlignment="1" applyProtection="1">
      <alignment vertical="center"/>
    </xf>
    <xf numFmtId="0" fontId="8" fillId="0" borderId="23" xfId="0" applyFont="1" applyBorder="1" applyAlignment="1" applyProtection="1">
      <alignment vertical="center" wrapText="1"/>
    </xf>
    <xf numFmtId="0" fontId="27" fillId="0" borderId="0" xfId="0" applyFont="1" applyProtection="1">
      <alignment vertical="center"/>
    </xf>
    <xf numFmtId="0" fontId="0" fillId="0" borderId="0" xfId="0" applyFont="1" applyBorder="1" applyProtection="1">
      <alignment vertical="center"/>
    </xf>
    <xf numFmtId="0" fontId="28" fillId="6" borderId="24" xfId="0" applyFont="1" applyFill="1" applyBorder="1" applyAlignment="1" applyProtection="1">
      <alignment horizontal="center" vertical="center"/>
    </xf>
    <xf numFmtId="0" fontId="29" fillId="0" borderId="24" xfId="0" applyFont="1" applyBorder="1" applyAlignment="1" applyProtection="1">
      <alignment horizontal="center" vertical="center"/>
      <protection locked="0"/>
    </xf>
    <xf numFmtId="0" fontId="16" fillId="0" borderId="0" xfId="0" applyFont="1" applyAlignment="1" applyProtection="1">
      <alignment horizontal="right" vertical="center"/>
    </xf>
    <xf numFmtId="0" fontId="16" fillId="0" borderId="7" xfId="0" applyFont="1" applyBorder="1" applyAlignment="1" applyProtection="1">
      <alignment horizontal="center" vertical="center"/>
    </xf>
    <xf numFmtId="49" fontId="9" fillId="5" borderId="7" xfId="0" applyNumberFormat="1" applyFont="1" applyFill="1" applyBorder="1" applyAlignment="1" applyProtection="1">
      <alignment horizontal="center" vertical="center"/>
      <protection locked="0"/>
    </xf>
    <xf numFmtId="0" fontId="16" fillId="0" borderId="15" xfId="0" applyFont="1" applyBorder="1" applyAlignment="1" applyProtection="1">
      <alignment horizontal="left" vertical="center"/>
    </xf>
    <xf numFmtId="177" fontId="16" fillId="0" borderId="21" xfId="0" applyNumberFormat="1" applyFont="1" applyFill="1" applyBorder="1" applyProtection="1">
      <alignment vertical="center"/>
    </xf>
    <xf numFmtId="177" fontId="16" fillId="0" borderId="7" xfId="1" applyNumberFormat="1" applyFont="1" applyFill="1" applyBorder="1" applyAlignment="1" applyProtection="1">
      <alignment vertical="center"/>
    </xf>
    <xf numFmtId="177" fontId="16" fillId="5" borderId="7" xfId="0" applyNumberFormat="1" applyFont="1" applyFill="1" applyBorder="1" applyAlignment="1" applyProtection="1">
      <alignment vertical="center"/>
      <protection locked="0"/>
    </xf>
    <xf numFmtId="177" fontId="27" fillId="0" borderId="7" xfId="1" applyNumberFormat="1" applyFont="1" applyFill="1" applyBorder="1" applyAlignment="1" applyProtection="1">
      <alignment horizontal="center" vertical="center"/>
    </xf>
    <xf numFmtId="177" fontId="16" fillId="5" borderId="7" xfId="1" applyNumberFormat="1" applyFont="1" applyFill="1" applyBorder="1" applyAlignment="1" applyProtection="1">
      <alignment vertical="center"/>
      <protection locked="0"/>
    </xf>
    <xf numFmtId="177" fontId="16" fillId="0" borderId="7" xfId="0" applyNumberFormat="1" applyFont="1" applyFill="1" applyBorder="1" applyAlignment="1" applyProtection="1">
      <alignment vertical="center"/>
    </xf>
    <xf numFmtId="0" fontId="16" fillId="0" borderId="15" xfId="0" applyFont="1" applyBorder="1" applyAlignment="1" applyProtection="1">
      <alignment horizontal="left" vertical="center" shrinkToFit="1"/>
    </xf>
    <xf numFmtId="177" fontId="16" fillId="5" borderId="7" xfId="0" applyNumberFormat="1" applyFont="1" applyFill="1" applyBorder="1" applyProtection="1">
      <alignment vertical="center"/>
      <protection locked="0"/>
    </xf>
    <xf numFmtId="177" fontId="16" fillId="5" borderId="21" xfId="0" applyNumberFormat="1" applyFont="1" applyFill="1" applyBorder="1" applyProtection="1">
      <alignment vertical="center"/>
      <protection locked="0"/>
    </xf>
    <xf numFmtId="177" fontId="16" fillId="3" borderId="7" xfId="0" applyNumberFormat="1" applyFont="1" applyFill="1" applyBorder="1" applyAlignment="1" applyProtection="1">
      <alignment vertical="center"/>
    </xf>
    <xf numFmtId="179" fontId="16" fillId="0" borderId="7" xfId="1" applyNumberFormat="1" applyFont="1" applyFill="1" applyBorder="1" applyAlignment="1" applyProtection="1">
      <alignment vertical="center"/>
    </xf>
    <xf numFmtId="179" fontId="16" fillId="5" borderId="7" xfId="0" applyNumberFormat="1" applyFont="1" applyFill="1" applyBorder="1" applyAlignment="1" applyProtection="1">
      <alignment vertical="center"/>
      <protection locked="0"/>
    </xf>
    <xf numFmtId="179" fontId="16" fillId="5" borderId="7" xfId="1" applyNumberFormat="1" applyFont="1" applyFill="1" applyBorder="1" applyAlignment="1" applyProtection="1">
      <alignment vertical="center"/>
      <protection locked="0"/>
    </xf>
    <xf numFmtId="176" fontId="27" fillId="0" borderId="7" xfId="1" applyNumberFormat="1" applyFont="1" applyFill="1" applyBorder="1" applyAlignment="1" applyProtection="1">
      <alignment horizontal="center" vertical="center"/>
    </xf>
    <xf numFmtId="0" fontId="16" fillId="0" borderId="15" xfId="0" applyFont="1" applyBorder="1" applyAlignment="1" applyProtection="1">
      <alignment vertical="center" shrinkToFit="1"/>
    </xf>
    <xf numFmtId="177" fontId="16" fillId="7" borderId="7" xfId="1" applyNumberFormat="1" applyFont="1" applyFill="1" applyBorder="1" applyAlignment="1" applyProtection="1">
      <alignment vertical="center"/>
    </xf>
    <xf numFmtId="177" fontId="27" fillId="7" borderId="1" xfId="1" applyNumberFormat="1" applyFont="1" applyFill="1" applyBorder="1" applyAlignment="1" applyProtection="1">
      <alignment horizontal="center" vertical="center"/>
    </xf>
    <xf numFmtId="177" fontId="16" fillId="7" borderId="1" xfId="1" applyNumberFormat="1" applyFont="1" applyFill="1" applyBorder="1" applyAlignment="1" applyProtection="1">
      <alignment vertical="center"/>
    </xf>
    <xf numFmtId="0" fontId="16" fillId="0" borderId="11" xfId="0" applyFont="1" applyFill="1" applyBorder="1" applyAlignment="1" applyProtection="1">
      <alignment vertical="center"/>
    </xf>
    <xf numFmtId="177" fontId="16" fillId="0" borderId="9" xfId="0" applyNumberFormat="1" applyFont="1" applyFill="1" applyBorder="1" applyProtection="1">
      <alignment vertical="center"/>
    </xf>
    <xf numFmtId="177" fontId="16" fillId="0" borderId="9" xfId="0" applyNumberFormat="1" applyFont="1" applyBorder="1" applyProtection="1">
      <alignment vertical="center"/>
    </xf>
    <xf numFmtId="0" fontId="30" fillId="0" borderId="0" xfId="0" applyFont="1" applyProtection="1">
      <alignment vertical="center"/>
    </xf>
    <xf numFmtId="0" fontId="16" fillId="0" borderId="9" xfId="0" applyFont="1" applyFill="1" applyBorder="1" applyAlignment="1" applyProtection="1">
      <alignment horizontal="center" vertical="center"/>
    </xf>
    <xf numFmtId="177" fontId="27" fillId="0" borderId="1" xfId="1" applyNumberFormat="1" applyFont="1" applyFill="1" applyBorder="1" applyAlignment="1" applyProtection="1">
      <alignment horizontal="center" vertical="center"/>
    </xf>
    <xf numFmtId="177" fontId="16" fillId="5" borderId="9" xfId="0" applyNumberFormat="1" applyFont="1" applyFill="1" applyBorder="1" applyProtection="1">
      <alignment vertical="center"/>
      <protection locked="0"/>
    </xf>
    <xf numFmtId="0" fontId="20" fillId="8" borderId="9" xfId="0" applyFont="1" applyFill="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9" xfId="0" applyFont="1" applyBorder="1" applyAlignment="1" applyProtection="1">
      <alignment horizontal="center" vertical="center"/>
    </xf>
    <xf numFmtId="177" fontId="27" fillId="0" borderId="9" xfId="1" applyNumberFormat="1" applyFont="1" applyFill="1" applyBorder="1" applyAlignment="1" applyProtection="1">
      <alignment horizontal="center" vertical="center"/>
    </xf>
    <xf numFmtId="0" fontId="0" fillId="0" borderId="0" xfId="0" applyFont="1" applyFill="1" applyProtection="1">
      <alignment vertical="center"/>
    </xf>
    <xf numFmtId="0" fontId="31" fillId="0" borderId="0" xfId="0" applyFont="1" applyProtection="1">
      <alignment vertical="center"/>
    </xf>
    <xf numFmtId="0" fontId="32" fillId="0" borderId="0" xfId="0" applyFont="1" applyProtection="1">
      <alignment vertical="center"/>
    </xf>
    <xf numFmtId="0" fontId="33" fillId="0" borderId="0" xfId="0" applyFont="1" applyProtection="1">
      <alignment vertical="center"/>
    </xf>
    <xf numFmtId="0" fontId="32" fillId="0" borderId="9" xfId="0" applyFont="1" applyBorder="1" applyProtection="1">
      <alignment vertical="center"/>
    </xf>
    <xf numFmtId="0" fontId="16" fillId="0" borderId="9" xfId="0" applyFont="1" applyBorder="1" applyAlignment="1" applyProtection="1">
      <alignment horizontal="center" vertical="center"/>
    </xf>
    <xf numFmtId="177" fontId="16" fillId="7" borderId="9" xfId="0" applyNumberFormat="1" applyFont="1" applyFill="1" applyBorder="1" applyProtection="1">
      <alignment vertical="center"/>
    </xf>
    <xf numFmtId="0" fontId="32" fillId="0" borderId="10" xfId="0" applyFont="1" applyBorder="1" applyProtection="1">
      <alignment vertical="center"/>
    </xf>
    <xf numFmtId="177" fontId="16" fillId="5" borderId="10" xfId="0" applyNumberFormat="1" applyFont="1" applyFill="1" applyBorder="1" applyProtection="1">
      <alignment vertical="center"/>
      <protection locked="0"/>
    </xf>
    <xf numFmtId="177" fontId="16" fillId="7" borderId="10" xfId="0" applyNumberFormat="1" applyFont="1" applyFill="1" applyBorder="1" applyProtection="1">
      <alignment vertical="center"/>
    </xf>
    <xf numFmtId="0" fontId="32" fillId="0" borderId="10" xfId="0" applyFont="1" applyFill="1" applyBorder="1" applyProtection="1">
      <alignment vertical="center"/>
    </xf>
    <xf numFmtId="0" fontId="32" fillId="0" borderId="26" xfId="0" applyFont="1" applyFill="1" applyBorder="1" applyProtection="1">
      <alignment vertical="center"/>
    </xf>
    <xf numFmtId="177" fontId="16" fillId="0" borderId="26" xfId="0" applyNumberFormat="1" applyFont="1" applyBorder="1" applyProtection="1">
      <alignment vertical="center"/>
    </xf>
    <xf numFmtId="177" fontId="16" fillId="5" borderId="26" xfId="0" applyNumberFormat="1" applyFont="1" applyFill="1" applyBorder="1" applyProtection="1">
      <alignment vertical="center"/>
      <protection locked="0"/>
    </xf>
    <xf numFmtId="0" fontId="32" fillId="0" borderId="27" xfId="0" applyFont="1" applyFill="1" applyBorder="1" applyProtection="1">
      <alignment vertical="center"/>
    </xf>
    <xf numFmtId="0" fontId="16" fillId="0" borderId="27" xfId="0" applyFont="1" applyBorder="1" applyProtection="1">
      <alignment vertical="center"/>
    </xf>
    <xf numFmtId="0" fontId="16" fillId="0" borderId="27" xfId="0" applyFont="1" applyFill="1" applyBorder="1" applyProtection="1">
      <alignment vertical="center"/>
    </xf>
    <xf numFmtId="0" fontId="32" fillId="0" borderId="28" xfId="0" applyFont="1" applyFill="1" applyBorder="1" applyProtection="1">
      <alignment vertical="center"/>
    </xf>
    <xf numFmtId="0" fontId="16" fillId="0" borderId="28" xfId="0" applyFont="1" applyBorder="1" applyProtection="1">
      <alignment vertical="center"/>
    </xf>
    <xf numFmtId="177" fontId="16" fillId="7" borderId="26" xfId="0" applyNumberFormat="1" applyFont="1" applyFill="1" applyBorder="1" applyProtection="1">
      <alignment vertical="center"/>
    </xf>
    <xf numFmtId="0" fontId="32" fillId="0" borderId="0" xfId="0" applyFont="1" applyFill="1" applyBorder="1" applyProtection="1">
      <alignment vertical="center"/>
    </xf>
    <xf numFmtId="0" fontId="16" fillId="0" borderId="0" xfId="0" applyFont="1" applyFill="1" applyBorder="1" applyProtection="1">
      <alignment vertical="center"/>
    </xf>
    <xf numFmtId="0" fontId="16" fillId="0" borderId="0" xfId="0" applyFont="1" applyBorder="1" applyProtection="1">
      <alignment vertical="center"/>
    </xf>
    <xf numFmtId="0" fontId="32" fillId="0" borderId="29" xfId="0" applyFont="1" applyFill="1" applyBorder="1" applyProtection="1">
      <alignment vertical="center"/>
    </xf>
    <xf numFmtId="177" fontId="16" fillId="0" borderId="29" xfId="0" applyNumberFormat="1" applyFont="1" applyFill="1" applyBorder="1" applyProtection="1">
      <alignment vertical="center"/>
    </xf>
    <xf numFmtId="177" fontId="16" fillId="5" borderId="29" xfId="0" applyNumberFormat="1" applyFont="1" applyFill="1" applyBorder="1" applyProtection="1">
      <alignment vertical="center"/>
      <protection locked="0"/>
    </xf>
    <xf numFmtId="177" fontId="16" fillId="0" borderId="26" xfId="0" applyNumberFormat="1" applyFont="1" applyFill="1" applyBorder="1" applyProtection="1">
      <alignment vertical="center"/>
    </xf>
    <xf numFmtId="177" fontId="16" fillId="7" borderId="29" xfId="0" applyNumberFormat="1" applyFont="1" applyFill="1" applyBorder="1" applyProtection="1">
      <alignment vertical="center"/>
    </xf>
    <xf numFmtId="0" fontId="36" fillId="0" borderId="30" xfId="0" applyFont="1" applyBorder="1" applyAlignment="1" applyProtection="1">
      <alignment vertical="center" wrapText="1"/>
    </xf>
    <xf numFmtId="0" fontId="36" fillId="0" borderId="9" xfId="0" applyFont="1" applyBorder="1" applyAlignment="1" applyProtection="1">
      <alignment vertical="center" shrinkToFit="1"/>
    </xf>
    <xf numFmtId="0" fontId="36" fillId="0" borderId="31" xfId="0" applyFont="1" applyBorder="1" applyAlignment="1" applyProtection="1">
      <alignment vertical="center" shrinkToFit="1"/>
    </xf>
    <xf numFmtId="0" fontId="37" fillId="0" borderId="0" xfId="0" applyFont="1">
      <alignment vertical="center"/>
    </xf>
    <xf numFmtId="49" fontId="10" fillId="0" borderId="32" xfId="0" applyNumberFormat="1" applyFont="1" applyFill="1" applyBorder="1" applyAlignment="1" applyProtection="1">
      <alignment horizontal="center" vertical="center" shrinkToFit="1"/>
    </xf>
    <xf numFmtId="0" fontId="16" fillId="0" borderId="33" xfId="0" applyFont="1" applyBorder="1" applyAlignment="1" applyProtection="1">
      <alignment horizontal="center" vertical="center"/>
    </xf>
    <xf numFmtId="49" fontId="16" fillId="0" borderId="34" xfId="0" applyNumberFormat="1" applyFont="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177" fontId="16" fillId="0" borderId="1" xfId="0" applyNumberFormat="1" applyFont="1" applyFill="1" applyBorder="1" applyProtection="1">
      <alignment vertical="center"/>
    </xf>
    <xf numFmtId="177" fontId="27" fillId="0" borderId="35" xfId="1" applyNumberFormat="1" applyFont="1" applyFill="1" applyBorder="1" applyAlignment="1" applyProtection="1">
      <alignment horizontal="center" vertical="center"/>
    </xf>
    <xf numFmtId="0" fontId="38" fillId="0" borderId="0" xfId="0" applyFont="1" applyAlignment="1" applyProtection="1">
      <alignment horizontal="left" vertical="center"/>
    </xf>
    <xf numFmtId="0" fontId="38" fillId="0" borderId="0" xfId="0" applyFont="1" applyProtection="1">
      <alignment vertical="center"/>
    </xf>
    <xf numFmtId="0" fontId="5" fillId="0" borderId="7" xfId="0" applyFont="1" applyBorder="1" applyAlignment="1" applyProtection="1">
      <alignment horizontal="center" vertical="center" wrapText="1"/>
    </xf>
    <xf numFmtId="177" fontId="3" fillId="0" borderId="37" xfId="1" applyNumberFormat="1" applyFont="1" applyBorder="1" applyAlignment="1" applyProtection="1">
      <alignment vertical="center" shrinkToFit="1"/>
    </xf>
    <xf numFmtId="0" fontId="8" fillId="0" borderId="8" xfId="0" applyFont="1" applyBorder="1" applyAlignment="1" applyProtection="1">
      <alignment vertical="center"/>
    </xf>
    <xf numFmtId="0" fontId="8" fillId="0" borderId="19" xfId="0" applyFont="1" applyBorder="1" applyAlignment="1" applyProtection="1">
      <alignment vertical="center"/>
    </xf>
    <xf numFmtId="0" fontId="5" fillId="0" borderId="16" xfId="0" applyFont="1" applyBorder="1" applyAlignment="1" applyProtection="1">
      <alignment vertical="center"/>
    </xf>
    <xf numFmtId="0" fontId="10" fillId="0" borderId="13" xfId="0" applyFont="1" applyBorder="1" applyAlignment="1" applyProtection="1">
      <alignment vertical="center" wrapText="1"/>
    </xf>
    <xf numFmtId="0" fontId="24" fillId="0" borderId="36" xfId="0" applyFont="1" applyBorder="1" applyAlignment="1" applyProtection="1">
      <alignment horizontal="center" vertical="center" textRotation="255"/>
    </xf>
    <xf numFmtId="0" fontId="24" fillId="0" borderId="23" xfId="0" applyFont="1" applyBorder="1" applyAlignment="1" applyProtection="1">
      <alignment horizontal="center" vertical="center" textRotation="255"/>
    </xf>
    <xf numFmtId="0" fontId="24" fillId="0" borderId="6" xfId="0" applyFont="1" applyBorder="1" applyAlignment="1" applyProtection="1">
      <alignment horizontal="center" vertical="center" textRotation="255"/>
    </xf>
    <xf numFmtId="0" fontId="8" fillId="0" borderId="0" xfId="0" applyFont="1" applyBorder="1" applyAlignment="1" applyProtection="1">
      <alignment vertical="top" wrapText="1"/>
    </xf>
    <xf numFmtId="0" fontId="8" fillId="0" borderId="8" xfId="0" applyFont="1" applyBorder="1" applyAlignment="1" applyProtection="1">
      <alignment vertical="center" shrinkToFit="1"/>
    </xf>
    <xf numFmtId="0" fontId="8" fillId="0" borderId="19" xfId="0" applyFont="1" applyBorder="1" applyAlignment="1" applyProtection="1">
      <alignment vertical="center" shrinkToFit="1"/>
    </xf>
    <xf numFmtId="0" fontId="5" fillId="0" borderId="13" xfId="0" applyFont="1" applyBorder="1" applyAlignment="1" applyProtection="1">
      <alignment vertical="center" wrapText="1"/>
    </xf>
    <xf numFmtId="0" fontId="5" fillId="0" borderId="7" xfId="0" applyFont="1" applyBorder="1" applyAlignment="1" applyProtection="1">
      <alignment vertical="center"/>
    </xf>
    <xf numFmtId="0" fontId="14" fillId="0" borderId="11" xfId="0" applyFont="1" applyBorder="1" applyAlignment="1" applyProtection="1">
      <alignment horizontal="center" vertical="center" wrapText="1"/>
    </xf>
    <xf numFmtId="0" fontId="14" fillId="0" borderId="12" xfId="0" applyFont="1" applyBorder="1" applyAlignment="1" applyProtection="1">
      <alignment horizontal="center" vertical="center"/>
    </xf>
    <xf numFmtId="177" fontId="14" fillId="0" borderId="9" xfId="0" applyNumberFormat="1" applyFont="1" applyBorder="1" applyAlignment="1" applyProtection="1">
      <alignment vertical="center"/>
    </xf>
    <xf numFmtId="0" fontId="14" fillId="0" borderId="9" xfId="0" applyFont="1" applyBorder="1" applyAlignment="1" applyProtection="1">
      <alignment vertical="center"/>
    </xf>
    <xf numFmtId="0" fontId="5" fillId="0" borderId="5" xfId="0" applyFont="1" applyBorder="1" applyAlignment="1" applyProtection="1">
      <alignment vertical="center"/>
    </xf>
    <xf numFmtId="0" fontId="5" fillId="0" borderId="1" xfId="0" applyFont="1" applyBorder="1" applyAlignment="1" applyProtection="1">
      <alignment vertical="center"/>
    </xf>
    <xf numFmtId="178" fontId="14" fillId="0" borderId="9" xfId="0" applyNumberFormat="1" applyFont="1" applyBorder="1" applyAlignment="1" applyProtection="1">
      <alignment vertical="center"/>
    </xf>
    <xf numFmtId="0" fontId="14" fillId="0" borderId="9" xfId="0" applyFont="1" applyBorder="1" applyAlignment="1" applyProtection="1">
      <alignment horizontal="center" vertical="center"/>
    </xf>
    <xf numFmtId="177" fontId="14" fillId="0" borderId="11" xfId="0" applyNumberFormat="1" applyFont="1" applyBorder="1" applyAlignment="1" applyProtection="1">
      <alignment vertical="center"/>
    </xf>
    <xf numFmtId="177" fontId="14" fillId="0" borderId="12" xfId="0" applyNumberFormat="1" applyFont="1" applyBorder="1" applyAlignment="1" applyProtection="1">
      <alignment vertical="center"/>
    </xf>
    <xf numFmtId="178" fontId="14" fillId="0" borderId="11" xfId="0" applyNumberFormat="1" applyFont="1" applyBorder="1" applyAlignment="1" applyProtection="1">
      <alignment vertical="center"/>
    </xf>
    <xf numFmtId="178" fontId="14" fillId="0" borderId="12" xfId="0" applyNumberFormat="1" applyFont="1" applyBorder="1" applyAlignment="1" applyProtection="1">
      <alignment vertical="center"/>
    </xf>
    <xf numFmtId="0" fontId="14" fillId="3" borderId="10" xfId="0" applyFont="1" applyFill="1" applyBorder="1" applyAlignment="1" applyProtection="1">
      <alignment horizontal="center" vertical="center"/>
    </xf>
    <xf numFmtId="0" fontId="5" fillId="0" borderId="7" xfId="0" applyFont="1" applyBorder="1" applyAlignment="1" applyProtection="1">
      <alignment vertical="center" wrapText="1"/>
    </xf>
    <xf numFmtId="0" fontId="14" fillId="0" borderId="11" xfId="0" applyFont="1" applyBorder="1" applyAlignment="1" applyProtection="1">
      <alignment horizontal="center" vertical="center"/>
    </xf>
    <xf numFmtId="0" fontId="14" fillId="3" borderId="9"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cellXfs>
  <cellStyles count="2">
    <cellStyle name="Excel Built-in Comma [0]" xfId="1" xr:uid="{00000000-0005-0000-0000-000000000000}"/>
    <cellStyle name="標準"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12</xdr:row>
      <xdr:rowOff>213360</xdr:rowOff>
    </xdr:from>
    <xdr:to>
      <xdr:col>14</xdr:col>
      <xdr:colOff>609600</xdr:colOff>
      <xdr:row>30</xdr:row>
      <xdr:rowOff>190500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10067925" y="2966085"/>
          <a:ext cx="4724400" cy="4091940"/>
        </a:xfrm>
        <a:prstGeom prst="roundRect">
          <a:avLst>
            <a:gd name="adj" fmla="val 5608"/>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★記入のポイント　</a:t>
          </a:r>
          <a:r>
            <a:rPr lang="en-US" altLang="ja-JP" sz="1050" b="1"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050" b="1" baseline="0">
              <a:solidFill>
                <a:srgbClr val="FF0000"/>
              </a:solidFill>
              <a:effectLst/>
              <a:latin typeface="HG丸ｺﾞｼｯｸM-PRO" panose="020F0600000000000000" pitchFamily="50" charset="-128"/>
              <a:ea typeface="HG丸ｺﾞｼｯｸM-PRO" panose="020F0600000000000000" pitchFamily="50" charset="-128"/>
              <a:cs typeface="+mn-cs"/>
            </a:rPr>
            <a:t>個人事業主の場合は別シートをご確認ください</a:t>
          </a:r>
          <a:endParaRPr lang="en-US" altLang="ja-JP" sz="1050" b="1"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⑥「経常利益」</a:t>
          </a:r>
          <a:endParaRPr lang="en-US"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・決算書の経常利益と同値となります。</a:t>
          </a:r>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⑨「設備投資額」　⑩「運転資金」</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・設備投資計画及び運転資金計画に記載の金額を新規事業欄に入れてください。</a:t>
          </a: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⑬「従業員数」</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・正社員に準じた労働形態である場合には、従業員数に含めてください。その場合、勤務時間により人数を調整してください。（４時間勤務パート２名 → 従業員数を＋１名のように調整）</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・派遣労働者や短時間労働者に係る経費を人件費に算入した場合は、従業員数にも加える必要があります。（勤務時間による調整が必要）</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・常勤役員及び個人事業主も従業員数に含みます。</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・既存事業と新規事業を兼任する方がいる場合や、従業員数が</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1</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名の場合には、既存事業と新規事業とで按分して記入してください（</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0.6</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人と</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0.4</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人など）。</a:t>
          </a:r>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rgbClr val="0000FF"/>
              </a:solidFill>
              <a:effectLst/>
              <a:latin typeface="HG丸ｺﾞｼｯｸM-PRO" panose="020F0600000000000000" pitchFamily="50" charset="-128"/>
              <a:ea typeface="HG丸ｺﾞｼｯｸM-PRO" panose="020F0600000000000000" pitchFamily="50" charset="-128"/>
            </a:rPr>
            <a:t>⑦、⑧、⑪</a:t>
          </a:r>
          <a:endParaRPr lang="en-US" altLang="ja-JP" sz="1000" b="1">
            <a:solidFill>
              <a:srgbClr val="0000FF"/>
            </a:solidFill>
            <a:effectLst/>
            <a:latin typeface="HG丸ｺﾞｼｯｸM-PRO" panose="020F0600000000000000" pitchFamily="50" charset="-128"/>
            <a:ea typeface="HG丸ｺﾞｼｯｸM-PRO" panose="020F0600000000000000" pitchFamily="50" charset="-128"/>
          </a:endParaRPr>
        </a:p>
        <a:p>
          <a:r>
            <a:rPr lang="ja-JP" altLang="en-US" sz="1000" b="0">
              <a:solidFill>
                <a:srgbClr val="0000FF"/>
              </a:solidFill>
              <a:effectLst/>
              <a:latin typeface="HG丸ｺﾞｼｯｸM-PRO" panose="020F0600000000000000" pitchFamily="50" charset="-128"/>
              <a:ea typeface="HG丸ｺﾞｼｯｸM-PRO" panose="020F0600000000000000" pitchFamily="50" charset="-128"/>
            </a:rPr>
            <a:t>　・入力シート２より入力可能です。</a:t>
          </a:r>
        </a:p>
      </xdr:txBody>
    </xdr:sp>
    <xdr:clientData/>
  </xdr:twoCellAnchor>
  <xdr:twoCellAnchor>
    <xdr:from>
      <xdr:col>8</xdr:col>
      <xdr:colOff>7620</xdr:colOff>
      <xdr:row>6</xdr:row>
      <xdr:rowOff>15240</xdr:rowOff>
    </xdr:from>
    <xdr:to>
      <xdr:col>14</xdr:col>
      <xdr:colOff>609600</xdr:colOff>
      <xdr:row>11</xdr:row>
      <xdr:rowOff>190500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8129270" y="1405890"/>
          <a:ext cx="4716780" cy="1318260"/>
        </a:xfrm>
        <a:prstGeom prst="roundRect">
          <a:avLst>
            <a:gd name="adj" fmla="val 11584"/>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b="1">
              <a:latin typeface="HG丸ｺﾞｼｯｸM-PRO" panose="020F0600000000000000" pitchFamily="50" charset="-128"/>
              <a:ea typeface="HG丸ｺﾞｼｯｸM-PRO" panose="020F0600000000000000" pitchFamily="50" charset="-128"/>
            </a:rPr>
            <a:t>★入力方法</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000" baseline="0">
              <a:latin typeface="HG丸ｺﾞｼｯｸM-PRO" panose="020F0600000000000000" pitchFamily="50" charset="-128"/>
              <a:ea typeface="HG丸ｺﾞｼｯｸM-PRO" panose="020F0600000000000000" pitchFamily="50" charset="-128"/>
            </a:rPr>
            <a:t>・数式が入っているセルがあります（</a:t>
          </a:r>
          <a:r>
            <a:rPr kumimoji="1" lang="ja-JP" altLang="en-US" sz="1000" u="sng" baseline="0">
              <a:latin typeface="HG丸ｺﾞｼｯｸM-PRO" panose="020F0600000000000000" pitchFamily="50" charset="-128"/>
              <a:ea typeface="HG丸ｺﾞｼｯｸM-PRO" panose="020F0600000000000000" pitchFamily="50" charset="-128"/>
            </a:rPr>
            <a:t>入力不可</a:t>
          </a:r>
          <a:r>
            <a:rPr kumimoji="1" lang="ja-JP" altLang="en-US" sz="1000" baseline="0">
              <a:latin typeface="HG丸ｺﾞｼｯｸM-PRO" panose="020F0600000000000000" pitchFamily="50" charset="-128"/>
              <a:ea typeface="HG丸ｺﾞｼｯｸM-PRO" panose="020F0600000000000000" pitchFamily="50" charset="-128"/>
            </a:rPr>
            <a:t>です）。</a:t>
          </a:r>
          <a:endParaRPr kumimoji="1" lang="en-US" altLang="ja-JP" sz="1000" baseline="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・このページでは、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黄色のセル</a:t>
          </a:r>
          <a:r>
            <a:rPr kumimoji="1" lang="ja-JP" altLang="en-US" sz="1000" b="1" u="sng">
              <a:latin typeface="HG丸ｺﾞｼｯｸM-PRO" panose="020F0600000000000000" pitchFamily="50" charset="-128"/>
              <a:ea typeface="HG丸ｺﾞｼｯｸM-PRO" panose="020F0600000000000000" pitchFamily="50" charset="-128"/>
            </a:rPr>
            <a:t>が入力可能</a:t>
          </a:r>
          <a:r>
            <a:rPr kumimoji="1" lang="ja-JP" altLang="en-US" sz="1000">
              <a:latin typeface="HG丸ｺﾞｼｯｸM-PRO" panose="020F0600000000000000" pitchFamily="50" charset="-128"/>
              <a:ea typeface="HG丸ｺﾞｼｯｸM-PRO" panose="020F0600000000000000" pitchFamily="50" charset="-128"/>
            </a:rPr>
            <a:t>です。</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水色のセル</a:t>
          </a:r>
          <a:r>
            <a:rPr kumimoji="1" lang="ja-JP" altLang="en-US" sz="1000" b="1" u="sng">
              <a:latin typeface="HG丸ｺﾞｼｯｸM-PRO" panose="020F0600000000000000" pitchFamily="50" charset="-128"/>
              <a:ea typeface="HG丸ｺﾞｼｯｸM-PRO" panose="020F0600000000000000" pitchFamily="50" charset="-128"/>
            </a:rPr>
            <a:t>は、入力シート２から自動で転記</a:t>
          </a:r>
          <a:r>
            <a:rPr kumimoji="1" lang="ja-JP" altLang="en-US" sz="1000">
              <a:latin typeface="HG丸ｺﾞｼｯｸM-PRO" panose="020F0600000000000000" pitchFamily="50" charset="-128"/>
              <a:ea typeface="HG丸ｺﾞｼｯｸM-PRO" panose="020F0600000000000000" pitchFamily="50" charset="-128"/>
            </a:rPr>
            <a:t>されます。 </a:t>
          </a:r>
          <a:endParaRPr kumimoji="1" lang="en-US" altLang="ja-JP" sz="1000">
            <a:latin typeface="HG丸ｺﾞｼｯｸM-PRO" panose="020F0600000000000000" pitchFamily="50" charset="-128"/>
            <a:ea typeface="HG丸ｺﾞｼｯｸM-PRO" panose="020F0600000000000000" pitchFamily="50" charset="-128"/>
          </a:endParaRPr>
        </a:p>
        <a:p>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000" b="1">
              <a:solidFill>
                <a:schemeClr val="dk1"/>
              </a:solidFill>
              <a:effectLst/>
              <a:latin typeface="HG丸ｺﾞｼｯｸM-PRO" panose="020F0600000000000000" pitchFamily="50" charset="-128"/>
              <a:ea typeface="HG丸ｺﾞｼｯｸM-PRO" panose="020F0600000000000000" pitchFamily="50" charset="-128"/>
              <a:cs typeface="+mn-cs"/>
            </a:rPr>
            <a:t>貼付用のシートでは、各項目において</a:t>
          </a:r>
          <a:r>
            <a:rPr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千円未満を四捨五入して千円</a:t>
          </a:r>
          <a:endParaRPr lang="en-US"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単位で</a:t>
          </a:r>
          <a:r>
            <a:rPr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計算</a:t>
          </a:r>
          <a:r>
            <a:rPr lang="ja-JP" altLang="en-US" sz="1000" b="1" u="none">
              <a:solidFill>
                <a:schemeClr val="dk1"/>
              </a:solidFill>
              <a:effectLst/>
              <a:latin typeface="HG丸ｺﾞｼｯｸM-PRO" panose="020F0600000000000000" pitchFamily="50" charset="-128"/>
              <a:ea typeface="HG丸ｺﾞｼｯｸM-PRO" panose="020F0600000000000000" pitchFamily="50" charset="-128"/>
              <a:cs typeface="+mn-cs"/>
            </a:rPr>
            <a:t>されますので、このシートの数値とは不一致の場合も</a:t>
          </a:r>
          <a:endParaRPr lang="en-US" altLang="ja-JP" sz="10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000" b="1" u="none">
              <a:solidFill>
                <a:schemeClr val="dk1"/>
              </a:solidFill>
              <a:effectLst/>
              <a:latin typeface="HG丸ｺﾞｼｯｸM-PRO" panose="020F0600000000000000" pitchFamily="50" charset="-128"/>
              <a:ea typeface="HG丸ｺﾞｼｯｸM-PRO" panose="020F0600000000000000" pitchFamily="50" charset="-128"/>
              <a:cs typeface="+mn-cs"/>
            </a:rPr>
            <a:t>　あります。</a:t>
          </a:r>
          <a:endParaRPr lang="ja-JP" altLang="ja-JP" sz="1000" u="none">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9</xdr:row>
      <xdr:rowOff>22860</xdr:rowOff>
    </xdr:from>
    <xdr:to>
      <xdr:col>15</xdr:col>
      <xdr:colOff>45720</xdr:colOff>
      <xdr:row>21</xdr:row>
      <xdr:rowOff>6350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bwMode="auto">
        <a:xfrm>
          <a:off x="7435850" y="2061210"/>
          <a:ext cx="4757420" cy="2726690"/>
        </a:xfrm>
        <a:prstGeom prst="roundRect">
          <a:avLst>
            <a:gd name="adj" fmla="val 5608"/>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★記入のポイント</a:t>
          </a:r>
          <a:endParaRPr lang="en-US" altLang="ja-JP"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⑦「</a:t>
          </a:r>
          <a:r>
            <a:rPr lang="ja-JP" altLang="ja-JP" sz="1100" b="1" baseline="0">
              <a:effectLst/>
              <a:latin typeface="+mn-lt"/>
              <a:ea typeface="+mn-ea"/>
              <a:cs typeface="+mn-cs"/>
            </a:rPr>
            <a:t>給与支給総額</a:t>
          </a:r>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・青色申告決算書の</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⑳給与賃金＋㊳専従者給与＋㊸青色申告特別控除前の所得額</a:t>
          </a:r>
        </a:p>
        <a:p>
          <a:endPar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⑧「</a:t>
          </a:r>
          <a:r>
            <a:rPr lang="ja-JP" altLang="ja-JP" sz="1100" b="1" baseline="0">
              <a:effectLst/>
              <a:latin typeface="+mn-lt"/>
              <a:ea typeface="+mn-ea"/>
              <a:cs typeface="+mn-cs"/>
            </a:rPr>
            <a:t>人件費</a:t>
          </a:r>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・青色申告決算書の</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⑲福利厚生費＋⑳給与賃金＋○法定福利費＋㊳専従者給与</a:t>
          </a: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⑪「</a:t>
          </a:r>
          <a:r>
            <a:rPr lang="ja-JP" altLang="ja-JP" sz="1100" b="1">
              <a:effectLst/>
              <a:latin typeface="+mn-lt"/>
              <a:ea typeface="+mn-ea"/>
              <a:cs typeface="+mn-cs"/>
            </a:rPr>
            <a:t>減価償却費</a:t>
          </a: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a:t>
          </a:r>
          <a:endPar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・青色申告決算書の</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⑱減価償却費＋○リース料＋○繰延償却資産</a:t>
          </a:r>
        </a:p>
      </xdr:txBody>
    </xdr:sp>
    <xdr:clientData/>
  </xdr:twoCellAnchor>
  <xdr:twoCellAnchor>
    <xdr:from>
      <xdr:col>8</xdr:col>
      <xdr:colOff>7620</xdr:colOff>
      <xdr:row>4</xdr:row>
      <xdr:rowOff>15240</xdr:rowOff>
    </xdr:from>
    <xdr:to>
      <xdr:col>15</xdr:col>
      <xdr:colOff>45720</xdr:colOff>
      <xdr:row>7</xdr:row>
      <xdr:rowOff>220980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bwMode="auto">
        <a:xfrm>
          <a:off x="9161145" y="920115"/>
          <a:ext cx="4772025" cy="891540"/>
        </a:xfrm>
        <a:prstGeom prst="roundRect">
          <a:avLst>
            <a:gd name="adj" fmla="val 11584"/>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b="1">
              <a:latin typeface="HG丸ｺﾞｼｯｸM-PRO" panose="020F0600000000000000" pitchFamily="50" charset="-128"/>
              <a:ea typeface="HG丸ｺﾞｼｯｸM-PRO" panose="020F0600000000000000" pitchFamily="50" charset="-128"/>
            </a:rPr>
            <a:t>★入力方法</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000" baseline="0">
              <a:latin typeface="HG丸ｺﾞｼｯｸM-PRO" panose="020F0600000000000000" pitchFamily="50" charset="-128"/>
              <a:ea typeface="HG丸ｺﾞｼｯｸM-PRO" panose="020F0600000000000000" pitchFamily="50" charset="-128"/>
            </a:rPr>
            <a:t>・数式が入っているセルがあります（</a:t>
          </a:r>
          <a:r>
            <a:rPr kumimoji="1" lang="ja-JP" altLang="en-US" sz="1000" u="sng" baseline="0">
              <a:latin typeface="HG丸ｺﾞｼｯｸM-PRO" panose="020F0600000000000000" pitchFamily="50" charset="-128"/>
              <a:ea typeface="HG丸ｺﾞｼｯｸM-PRO" panose="020F0600000000000000" pitchFamily="50" charset="-128"/>
            </a:rPr>
            <a:t>入力不可</a:t>
          </a:r>
          <a:r>
            <a:rPr kumimoji="1" lang="ja-JP" altLang="en-US" sz="1000" baseline="0">
              <a:latin typeface="HG丸ｺﾞｼｯｸM-PRO" panose="020F0600000000000000" pitchFamily="50" charset="-128"/>
              <a:ea typeface="HG丸ｺﾞｼｯｸM-PRO" panose="020F0600000000000000" pitchFamily="50" charset="-128"/>
            </a:rPr>
            <a:t>です）。</a:t>
          </a:r>
          <a:endParaRPr kumimoji="1" lang="en-US" altLang="ja-JP" sz="1000" baseline="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・このページでは、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黄色のセル</a:t>
          </a:r>
          <a:r>
            <a:rPr kumimoji="1" lang="ja-JP" altLang="en-US" sz="1000" b="1" u="sng">
              <a:latin typeface="HG丸ｺﾞｼｯｸM-PRO" panose="020F0600000000000000" pitchFamily="50" charset="-128"/>
              <a:ea typeface="HG丸ｺﾞｼｯｸM-PRO" panose="020F0600000000000000" pitchFamily="50" charset="-128"/>
            </a:rPr>
            <a:t>が入力可能</a:t>
          </a:r>
          <a:r>
            <a:rPr kumimoji="1" lang="ja-JP" altLang="en-US" sz="1000">
              <a:latin typeface="HG丸ｺﾞｼｯｸM-PRO" panose="020F0600000000000000" pitchFamily="50" charset="-128"/>
              <a:ea typeface="HG丸ｺﾞｼｯｸM-PRO" panose="020F0600000000000000" pitchFamily="50" charset="-128"/>
            </a:rPr>
            <a:t>です。</a:t>
          </a:r>
          <a:endParaRPr kumimoji="1" lang="en-US" altLang="ja-JP" sz="1000">
            <a:latin typeface="HG丸ｺﾞｼｯｸM-PRO" panose="020F0600000000000000" pitchFamily="50" charset="-128"/>
            <a:ea typeface="HG丸ｺﾞｼｯｸM-PRO" panose="020F0600000000000000" pitchFamily="50" charset="-128"/>
          </a:endParaRPr>
        </a:p>
        <a:p>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・数値は</a:t>
          </a:r>
          <a:r>
            <a:rPr lang="ja-JP" altLang="en-US" sz="1000" b="1" u="sng">
              <a:solidFill>
                <a:srgbClr val="FF0000"/>
              </a:solidFill>
              <a:effectLst/>
              <a:latin typeface="HG丸ｺﾞｼｯｸM-PRO" panose="020F0600000000000000" pitchFamily="50" charset="-128"/>
              <a:ea typeface="HG丸ｺﾞｼｯｸM-PRO" panose="020F0600000000000000" pitchFamily="50" charset="-128"/>
              <a:cs typeface="+mn-cs"/>
            </a:rPr>
            <a:t>円単位</a:t>
          </a:r>
          <a:r>
            <a:rPr lang="ja-JP" altLang="ja-JP" sz="1000" b="1" u="sng">
              <a:solidFill>
                <a:srgbClr val="FF0000"/>
              </a:solidFill>
              <a:effectLst/>
              <a:latin typeface="HG丸ｺﾞｼｯｸM-PRO" panose="020F0600000000000000" pitchFamily="50" charset="-128"/>
              <a:ea typeface="HG丸ｺﾞｼｯｸM-PRO" panose="020F0600000000000000" pitchFamily="50" charset="-128"/>
              <a:cs typeface="+mn-cs"/>
            </a:rPr>
            <a:t>で</a:t>
          </a:r>
          <a:r>
            <a:rPr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記載してください</a:t>
          </a:r>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1</xdr:row>
      <xdr:rowOff>25400</xdr:rowOff>
    </xdr:from>
    <xdr:to>
      <xdr:col>14</xdr:col>
      <xdr:colOff>266876</xdr:colOff>
      <xdr:row>27</xdr:row>
      <xdr:rowOff>93927</xdr:rowOff>
    </xdr:to>
    <xdr:pic>
      <xdr:nvPicPr>
        <xdr:cNvPr id="2" name="図 1">
          <a:extLst>
            <a:ext uri="{FF2B5EF4-FFF2-40B4-BE49-F238E27FC236}">
              <a16:creationId xmlns:a16="http://schemas.microsoft.com/office/drawing/2014/main" id="{1F2F8595-A56A-417C-AC78-605167D85A76}"/>
            </a:ext>
          </a:extLst>
        </xdr:cNvPr>
        <xdr:cNvPicPr>
          <a:picLocks noChangeAspect="1"/>
        </xdr:cNvPicPr>
      </xdr:nvPicPr>
      <xdr:blipFill>
        <a:blip xmlns:r="http://schemas.openxmlformats.org/officeDocument/2006/relationships" r:embed="rId1"/>
        <a:stretch>
          <a:fillRect/>
        </a:stretch>
      </xdr:blipFill>
      <xdr:spPr>
        <a:xfrm>
          <a:off x="171450" y="254000"/>
          <a:ext cx="9341026" cy="6012127"/>
        </a:xfrm>
        <a:prstGeom prst="rect">
          <a:avLst/>
        </a:prstGeom>
        <a:ln>
          <a:solidFill>
            <a:schemeClr val="tx1"/>
          </a:solidFill>
        </a:ln>
      </xdr:spPr>
    </xdr:pic>
    <xdr:clientData/>
  </xdr:twoCellAnchor>
  <xdr:twoCellAnchor>
    <xdr:from>
      <xdr:col>1</xdr:col>
      <xdr:colOff>200660</xdr:colOff>
      <xdr:row>11</xdr:row>
      <xdr:rowOff>2540</xdr:rowOff>
    </xdr:from>
    <xdr:to>
      <xdr:col>5</xdr:col>
      <xdr:colOff>222250</xdr:colOff>
      <xdr:row>12</xdr:row>
      <xdr:rowOff>127000</xdr:rowOff>
    </xdr:to>
    <xdr:sp macro="" textlink="">
      <xdr:nvSpPr>
        <xdr:cNvPr id="3" name="角丸四角形 2">
          <a:extLst>
            <a:ext uri="{FF2B5EF4-FFF2-40B4-BE49-F238E27FC236}">
              <a16:creationId xmlns:a16="http://schemas.microsoft.com/office/drawing/2014/main" id="{D126965F-F8BC-4CB8-A19A-2BC906FF5A8C}"/>
            </a:ext>
          </a:extLst>
        </xdr:cNvPr>
        <xdr:cNvSpPr/>
      </xdr:nvSpPr>
      <xdr:spPr bwMode="auto">
        <a:xfrm>
          <a:off x="861060" y="2517140"/>
          <a:ext cx="2663190" cy="35306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354330</xdr:colOff>
      <xdr:row>15</xdr:row>
      <xdr:rowOff>146050</xdr:rowOff>
    </xdr:from>
    <xdr:to>
      <xdr:col>5</xdr:col>
      <xdr:colOff>222250</xdr:colOff>
      <xdr:row>16</xdr:row>
      <xdr:rowOff>81770</xdr:rowOff>
    </xdr:to>
    <xdr:sp macro="" textlink="">
      <xdr:nvSpPr>
        <xdr:cNvPr id="4" name="角丸四角形 3">
          <a:extLst>
            <a:ext uri="{FF2B5EF4-FFF2-40B4-BE49-F238E27FC236}">
              <a16:creationId xmlns:a16="http://schemas.microsoft.com/office/drawing/2014/main" id="{F8F88562-5321-427E-8AB3-B1AD88367E1E}"/>
            </a:ext>
          </a:extLst>
        </xdr:cNvPr>
        <xdr:cNvSpPr/>
      </xdr:nvSpPr>
      <xdr:spPr bwMode="auto">
        <a:xfrm>
          <a:off x="1014730" y="3575050"/>
          <a:ext cx="2509520" cy="16432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368300</xdr:colOff>
      <xdr:row>14</xdr:row>
      <xdr:rowOff>191770</xdr:rowOff>
    </xdr:from>
    <xdr:to>
      <xdr:col>9</xdr:col>
      <xdr:colOff>203200</xdr:colOff>
      <xdr:row>15</xdr:row>
      <xdr:rowOff>133350</xdr:rowOff>
    </xdr:to>
    <xdr:sp macro="" textlink="">
      <xdr:nvSpPr>
        <xdr:cNvPr id="5" name="角丸四角形 4">
          <a:extLst>
            <a:ext uri="{FF2B5EF4-FFF2-40B4-BE49-F238E27FC236}">
              <a16:creationId xmlns:a16="http://schemas.microsoft.com/office/drawing/2014/main" id="{1CA9DEFB-C61E-424E-80CD-C8DED9DFC9FF}"/>
            </a:ext>
          </a:extLst>
        </xdr:cNvPr>
        <xdr:cNvSpPr/>
      </xdr:nvSpPr>
      <xdr:spPr bwMode="auto">
        <a:xfrm>
          <a:off x="3670300" y="3392170"/>
          <a:ext cx="2476500" cy="170180"/>
        </a:xfrm>
        <a:prstGeom prst="roundRect">
          <a:avLst>
            <a:gd name="adj" fmla="val 20398"/>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347980</xdr:colOff>
      <xdr:row>11</xdr:row>
      <xdr:rowOff>171450</xdr:rowOff>
    </xdr:from>
    <xdr:to>
      <xdr:col>9</xdr:col>
      <xdr:colOff>203200</xdr:colOff>
      <xdr:row>12</xdr:row>
      <xdr:rowOff>127270</xdr:rowOff>
    </xdr:to>
    <xdr:sp macro="" textlink="">
      <xdr:nvSpPr>
        <xdr:cNvPr id="6" name="角丸四角形 5">
          <a:extLst>
            <a:ext uri="{FF2B5EF4-FFF2-40B4-BE49-F238E27FC236}">
              <a16:creationId xmlns:a16="http://schemas.microsoft.com/office/drawing/2014/main" id="{7C03C590-AD7E-460C-86E9-CCBD5DA6BC03}"/>
            </a:ext>
          </a:extLst>
        </xdr:cNvPr>
        <xdr:cNvSpPr/>
      </xdr:nvSpPr>
      <xdr:spPr bwMode="auto">
        <a:xfrm>
          <a:off x="3649980" y="2686050"/>
          <a:ext cx="2496820" cy="184420"/>
        </a:xfrm>
        <a:prstGeom prst="roundRect">
          <a:avLst/>
        </a:prstGeom>
        <a:solidFill>
          <a:srgbClr val="FF00FF">
            <a:alpha val="5000"/>
          </a:srgbClr>
        </a:solidFill>
        <a:ln w="19050" cap="flat" cmpd="sng" algn="ctr">
          <a:solidFill>
            <a:srgbClr val="FF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355600</xdr:colOff>
      <xdr:row>12</xdr:row>
      <xdr:rowOff>139700</xdr:rowOff>
    </xdr:from>
    <xdr:to>
      <xdr:col>9</xdr:col>
      <xdr:colOff>215900</xdr:colOff>
      <xdr:row>13</xdr:row>
      <xdr:rowOff>76200</xdr:rowOff>
    </xdr:to>
    <xdr:sp macro="" textlink="">
      <xdr:nvSpPr>
        <xdr:cNvPr id="7" name="角丸四角形 6">
          <a:extLst>
            <a:ext uri="{FF2B5EF4-FFF2-40B4-BE49-F238E27FC236}">
              <a16:creationId xmlns:a16="http://schemas.microsoft.com/office/drawing/2014/main" id="{439CFA63-6197-4B2D-8C4E-6889FEE2E40E}"/>
            </a:ext>
          </a:extLst>
        </xdr:cNvPr>
        <xdr:cNvSpPr/>
      </xdr:nvSpPr>
      <xdr:spPr bwMode="auto">
        <a:xfrm>
          <a:off x="3657600" y="2882900"/>
          <a:ext cx="2501900" cy="165100"/>
        </a:xfrm>
        <a:prstGeom prst="roundRect">
          <a:avLst/>
        </a:prstGeom>
        <a:solidFill>
          <a:schemeClr val="accent1">
            <a:alpha val="5000"/>
          </a:schemeClr>
        </a:solidFill>
        <a:ln w="19050"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355600</xdr:colOff>
      <xdr:row>13</xdr:row>
      <xdr:rowOff>88900</xdr:rowOff>
    </xdr:from>
    <xdr:to>
      <xdr:col>9</xdr:col>
      <xdr:colOff>209550</xdr:colOff>
      <xdr:row>14</xdr:row>
      <xdr:rowOff>25400</xdr:rowOff>
    </xdr:to>
    <xdr:sp macro="" textlink="">
      <xdr:nvSpPr>
        <xdr:cNvPr id="8" name="角丸四角形 7">
          <a:extLst>
            <a:ext uri="{FF2B5EF4-FFF2-40B4-BE49-F238E27FC236}">
              <a16:creationId xmlns:a16="http://schemas.microsoft.com/office/drawing/2014/main" id="{D90650FE-6CF1-45DD-BFFA-5ED5E7DAB841}"/>
            </a:ext>
          </a:extLst>
        </xdr:cNvPr>
        <xdr:cNvSpPr/>
      </xdr:nvSpPr>
      <xdr:spPr bwMode="auto">
        <a:xfrm>
          <a:off x="3657600" y="3060700"/>
          <a:ext cx="2495550" cy="165100"/>
        </a:xfrm>
        <a:prstGeom prst="roundRect">
          <a:avLst/>
        </a:prstGeom>
        <a:solidFill>
          <a:schemeClr val="accent1">
            <a:alpha val="5000"/>
          </a:schemeClr>
        </a:solidFill>
        <a:ln w="19050"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347980</xdr:colOff>
      <xdr:row>22</xdr:row>
      <xdr:rowOff>127000</xdr:rowOff>
    </xdr:from>
    <xdr:to>
      <xdr:col>9</xdr:col>
      <xdr:colOff>196850</xdr:colOff>
      <xdr:row>23</xdr:row>
      <xdr:rowOff>75200</xdr:rowOff>
    </xdr:to>
    <xdr:sp macro="" textlink="">
      <xdr:nvSpPr>
        <xdr:cNvPr id="9" name="角丸四角形 8">
          <a:extLst>
            <a:ext uri="{FF2B5EF4-FFF2-40B4-BE49-F238E27FC236}">
              <a16:creationId xmlns:a16="http://schemas.microsoft.com/office/drawing/2014/main" id="{B6CBC88E-44C4-468A-B934-E51D0E9C1E3B}"/>
            </a:ext>
          </a:extLst>
        </xdr:cNvPr>
        <xdr:cNvSpPr/>
      </xdr:nvSpPr>
      <xdr:spPr bwMode="auto">
        <a:xfrm>
          <a:off x="3649980" y="5156200"/>
          <a:ext cx="2490470" cy="17680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488950</xdr:colOff>
      <xdr:row>14</xdr:row>
      <xdr:rowOff>12700</xdr:rowOff>
    </xdr:from>
    <xdr:to>
      <xdr:col>13</xdr:col>
      <xdr:colOff>209550</xdr:colOff>
      <xdr:row>14</xdr:row>
      <xdr:rowOff>190500</xdr:rowOff>
    </xdr:to>
    <xdr:sp macro="" textlink="">
      <xdr:nvSpPr>
        <xdr:cNvPr id="10" name="角丸四角形 9">
          <a:extLst>
            <a:ext uri="{FF2B5EF4-FFF2-40B4-BE49-F238E27FC236}">
              <a16:creationId xmlns:a16="http://schemas.microsoft.com/office/drawing/2014/main" id="{859BED37-0D01-4787-8E52-C8411F78E926}"/>
            </a:ext>
          </a:extLst>
        </xdr:cNvPr>
        <xdr:cNvSpPr/>
      </xdr:nvSpPr>
      <xdr:spPr bwMode="auto">
        <a:xfrm>
          <a:off x="6432550" y="3213100"/>
          <a:ext cx="2362200" cy="177800"/>
        </a:xfrm>
        <a:prstGeom prst="roundRect">
          <a:avLst/>
        </a:prstGeom>
        <a:solidFill>
          <a:schemeClr val="accent1">
            <a:alpha val="10000"/>
          </a:schemeClr>
        </a:solidFill>
        <a:ln w="19050"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476250</xdr:colOff>
      <xdr:row>17</xdr:row>
      <xdr:rowOff>35560</xdr:rowOff>
    </xdr:from>
    <xdr:to>
      <xdr:col>13</xdr:col>
      <xdr:colOff>222250</xdr:colOff>
      <xdr:row>17</xdr:row>
      <xdr:rowOff>203200</xdr:rowOff>
    </xdr:to>
    <xdr:sp macro="" textlink="">
      <xdr:nvSpPr>
        <xdr:cNvPr id="11" name="角丸四角形 10">
          <a:extLst>
            <a:ext uri="{FF2B5EF4-FFF2-40B4-BE49-F238E27FC236}">
              <a16:creationId xmlns:a16="http://schemas.microsoft.com/office/drawing/2014/main" id="{94FE08FC-A357-495D-B62A-600BA42304D0}"/>
            </a:ext>
          </a:extLst>
        </xdr:cNvPr>
        <xdr:cNvSpPr/>
      </xdr:nvSpPr>
      <xdr:spPr bwMode="auto">
        <a:xfrm>
          <a:off x="6419850" y="3921760"/>
          <a:ext cx="2387600" cy="16764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481330</xdr:colOff>
      <xdr:row>13</xdr:row>
      <xdr:rowOff>69850</xdr:rowOff>
    </xdr:from>
    <xdr:to>
      <xdr:col>13</xdr:col>
      <xdr:colOff>209550</xdr:colOff>
      <xdr:row>14</xdr:row>
      <xdr:rowOff>0</xdr:rowOff>
    </xdr:to>
    <xdr:sp macro="" textlink="">
      <xdr:nvSpPr>
        <xdr:cNvPr id="12" name="角丸四角形 11">
          <a:extLst>
            <a:ext uri="{FF2B5EF4-FFF2-40B4-BE49-F238E27FC236}">
              <a16:creationId xmlns:a16="http://schemas.microsoft.com/office/drawing/2014/main" id="{9F5EBD60-5D0A-48DA-A8A0-E95651411AA7}"/>
            </a:ext>
          </a:extLst>
        </xdr:cNvPr>
        <xdr:cNvSpPr/>
      </xdr:nvSpPr>
      <xdr:spPr bwMode="auto">
        <a:xfrm>
          <a:off x="6424930" y="3041650"/>
          <a:ext cx="2369820" cy="15875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223520</xdr:colOff>
      <xdr:row>17</xdr:row>
      <xdr:rowOff>219710</xdr:rowOff>
    </xdr:from>
    <xdr:to>
      <xdr:col>13</xdr:col>
      <xdr:colOff>222250</xdr:colOff>
      <xdr:row>18</xdr:row>
      <xdr:rowOff>165100</xdr:rowOff>
    </xdr:to>
    <xdr:sp macro="" textlink="">
      <xdr:nvSpPr>
        <xdr:cNvPr id="13" name="角丸四角形 12">
          <a:extLst>
            <a:ext uri="{FF2B5EF4-FFF2-40B4-BE49-F238E27FC236}">
              <a16:creationId xmlns:a16="http://schemas.microsoft.com/office/drawing/2014/main" id="{7F3C24AD-46CC-4FBB-964B-DDECC8DEA9B4}"/>
            </a:ext>
          </a:extLst>
        </xdr:cNvPr>
        <xdr:cNvSpPr/>
      </xdr:nvSpPr>
      <xdr:spPr bwMode="auto">
        <a:xfrm>
          <a:off x="6167120" y="4105910"/>
          <a:ext cx="2640330" cy="173990"/>
        </a:xfrm>
        <a:prstGeom prst="roundRect">
          <a:avLst/>
        </a:prstGeom>
        <a:solidFill>
          <a:schemeClr val="accent1">
            <a:alpha val="5000"/>
          </a:schemeClr>
        </a:solidFill>
        <a:ln w="19050"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399378</xdr:colOff>
      <xdr:row>1</xdr:row>
      <xdr:rowOff>17929</xdr:rowOff>
    </xdr:from>
    <xdr:to>
      <xdr:col>21</xdr:col>
      <xdr:colOff>277906</xdr:colOff>
      <xdr:row>27</xdr:row>
      <xdr:rowOff>63500</xdr:rowOff>
    </xdr:to>
    <xdr:sp macro="" textlink="">
      <xdr:nvSpPr>
        <xdr:cNvPr id="14" name="角丸四角形 13">
          <a:extLst>
            <a:ext uri="{FF2B5EF4-FFF2-40B4-BE49-F238E27FC236}">
              <a16:creationId xmlns:a16="http://schemas.microsoft.com/office/drawing/2014/main" id="{70E97513-91A9-4264-8BA5-66E122826BCA}"/>
            </a:ext>
          </a:extLst>
        </xdr:cNvPr>
        <xdr:cNvSpPr/>
      </xdr:nvSpPr>
      <xdr:spPr bwMode="auto">
        <a:xfrm>
          <a:off x="9644978" y="246529"/>
          <a:ext cx="4501328" cy="5989171"/>
        </a:xfrm>
        <a:prstGeom prst="roundRect">
          <a:avLst>
            <a:gd name="adj" fmla="val 2222"/>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★計算方法</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①「売上高」</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①売上（収入）金額</a:t>
          </a:r>
          <a:endParaRPr lang="en-US" altLang="ja-JP" sz="1000" b="1" baseline="0">
            <a:solidFill>
              <a:srgbClr val="FF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②「売上原価」</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⑥差引原価</a:t>
          </a:r>
          <a:endParaRPr lang="en-US" altLang="ja-JP" sz="1000" b="1" baseline="0">
            <a:solidFill>
              <a:srgbClr val="FF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③「売上総利益」</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①「売上高」</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②「売上原価」</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⑦差引金額</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④「販売費及び一般管理費」</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㉜経費計－㉒利子割引料－㊲繰戻額等計＋㊷繰入額等計</a:t>
          </a:r>
          <a:endParaRPr lang="en-US" altLang="ja-JP" sz="1000" b="1" baseline="0">
            <a:solidFill>
              <a:srgbClr val="FF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⑤「営業利益」</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③「売上総利益」</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④「販売費及び一般管理費」</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⑥「経常利益」</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⑤「営業利益」</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から青色申告決算書の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㉒利子割引料</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を引いてください。</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⑦「給与支給総額」</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rgbClr val="0000FF"/>
              </a:solidFill>
              <a:effectLst/>
              <a:latin typeface="ＭＳ Ｐゴシック" panose="020B0600070205080204" pitchFamily="50" charset="-128"/>
              <a:ea typeface="ＭＳ Ｐゴシック" panose="020B0600070205080204" pitchFamily="50" charset="-128"/>
              <a:cs typeface="+mn-cs"/>
            </a:rPr>
            <a:t>⑳給与賃金＋㊳専従者給与＋㊸青色申告特別控除前の所得額</a:t>
          </a:r>
          <a:endParaRPr lang="en-US" altLang="ja-JP" sz="1000" b="1" baseline="0">
            <a:solidFill>
              <a:srgbClr val="0000FF"/>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a:solidFill>
                <a:sysClr val="windowText" lastClr="000000"/>
              </a:solidFill>
              <a:effectLst/>
              <a:latin typeface="ＭＳ Ｐゴシック" panose="020B0600070205080204" pitchFamily="50" charset="-128"/>
              <a:ea typeface="ＭＳ Ｐゴシック" panose="020B0600070205080204" pitchFamily="50" charset="-128"/>
            </a:rPr>
            <a:t>⑧「人件費」</a:t>
          </a:r>
          <a:endPar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・青色申告決算書の</a:t>
          </a:r>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a:t>
          </a:r>
          <a:r>
            <a:rPr lang="ja-JP" altLang="en-US" sz="1000" b="1">
              <a:solidFill>
                <a:srgbClr val="0000FF"/>
              </a:solidFill>
              <a:effectLst/>
              <a:latin typeface="ＭＳ Ｐゴシック" panose="020B0600070205080204" pitchFamily="50" charset="-128"/>
              <a:ea typeface="ＭＳ Ｐゴシック" panose="020B0600070205080204" pitchFamily="50" charset="-128"/>
            </a:rPr>
            <a:t>⑲福利厚生費＋⑳給与賃金＋○法定福利費＋㊳専従者給与</a:t>
          </a:r>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1">
              <a:solidFill>
                <a:sysClr val="windowText" lastClr="000000"/>
              </a:solidFill>
              <a:effectLst/>
              <a:latin typeface="ＭＳ Ｐゴシック" panose="020B0600070205080204" pitchFamily="50" charset="-128"/>
              <a:ea typeface="ＭＳ Ｐゴシック" panose="020B0600070205080204" pitchFamily="50" charset="-128"/>
            </a:rPr>
            <a:t>⑪「減価償却費」</a:t>
          </a:r>
          <a:endPar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・青色申告決算書の</a:t>
          </a:r>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a:t>
          </a:r>
          <a:r>
            <a:rPr lang="ja-JP" altLang="en-US" sz="1000" b="1">
              <a:solidFill>
                <a:srgbClr val="FF00FF"/>
              </a:solidFill>
              <a:effectLst/>
              <a:latin typeface="ＭＳ Ｐゴシック" panose="020B0600070205080204" pitchFamily="50" charset="-128"/>
              <a:ea typeface="ＭＳ Ｐゴシック" panose="020B0600070205080204" pitchFamily="50" charset="-128"/>
            </a:rPr>
            <a:t>⑱減価償却費＋○リース料＋○繰延償却資産</a:t>
          </a:r>
        </a:p>
      </xdr:txBody>
    </xdr:sp>
    <xdr:clientData/>
  </xdr:twoCellAnchor>
  <xdr:twoCellAnchor>
    <xdr:from>
      <xdr:col>1</xdr:col>
      <xdr:colOff>232410</xdr:colOff>
      <xdr:row>16</xdr:row>
      <xdr:rowOff>95250</xdr:rowOff>
    </xdr:from>
    <xdr:to>
      <xdr:col>5</xdr:col>
      <xdr:colOff>228600</xdr:colOff>
      <xdr:row>17</xdr:row>
      <xdr:rowOff>215900</xdr:rowOff>
    </xdr:to>
    <xdr:sp macro="" textlink="">
      <xdr:nvSpPr>
        <xdr:cNvPr id="15" name="角丸四角形 14">
          <a:extLst>
            <a:ext uri="{FF2B5EF4-FFF2-40B4-BE49-F238E27FC236}">
              <a16:creationId xmlns:a16="http://schemas.microsoft.com/office/drawing/2014/main" id="{0EFD5234-158E-44DF-8E51-F8DDE0FB924D}"/>
            </a:ext>
          </a:extLst>
        </xdr:cNvPr>
        <xdr:cNvSpPr/>
      </xdr:nvSpPr>
      <xdr:spPr bwMode="auto">
        <a:xfrm>
          <a:off x="892810" y="3752850"/>
          <a:ext cx="2637790" cy="349250"/>
        </a:xfrm>
        <a:prstGeom prst="roundRect">
          <a:avLst>
            <a:gd name="adj" fmla="val 3940"/>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8"/>
  <sheetViews>
    <sheetView tabSelected="1" workbookViewId="0"/>
  </sheetViews>
  <sheetFormatPr defaultColWidth="9" defaultRowHeight="13" x14ac:dyDescent="0.55000000000000004"/>
  <cols>
    <col min="1" max="1" width="2.25" style="1" customWidth="1"/>
    <col min="2" max="2" width="12.75" style="1" customWidth="1"/>
    <col min="3" max="8" width="11" style="1" customWidth="1"/>
    <col min="9" max="9" width="4.75" style="1" customWidth="1"/>
    <col min="10" max="10" width="5.75" style="1" customWidth="1"/>
    <col min="11" max="14" width="5.75" style="1" bestFit="1" customWidth="1"/>
    <col min="15" max="17" width="5.75" style="1" customWidth="1"/>
    <col min="18" max="18" width="5.75" style="1" bestFit="1" customWidth="1"/>
    <col min="19" max="24" width="5.75" style="1" customWidth="1"/>
    <col min="25" max="16384" width="9" style="1"/>
  </cols>
  <sheetData>
    <row r="1" spans="1:24" ht="16.5" x14ac:dyDescent="0.55000000000000004">
      <c r="A1" s="168" t="s">
        <v>120</v>
      </c>
    </row>
    <row r="2" spans="1:24" x14ac:dyDescent="0.55000000000000004">
      <c r="B2" s="2" t="s">
        <v>0</v>
      </c>
      <c r="D2" s="3"/>
    </row>
    <row r="3" spans="1:24" ht="15" customHeight="1" x14ac:dyDescent="0.55000000000000004">
      <c r="B3" s="4"/>
      <c r="C3" s="4"/>
      <c r="D3" s="4"/>
      <c r="E3" s="4"/>
      <c r="F3" s="5"/>
      <c r="H3" s="6" t="s">
        <v>1</v>
      </c>
    </row>
    <row r="4" spans="1:24" ht="19.899999999999999" customHeight="1" x14ac:dyDescent="0.55000000000000004">
      <c r="A4" s="200"/>
      <c r="B4" s="200"/>
      <c r="C4" s="7" t="s">
        <v>2</v>
      </c>
      <c r="D4" s="7" t="s">
        <v>3</v>
      </c>
      <c r="E4" s="7" t="s">
        <v>4</v>
      </c>
      <c r="F4" s="7" t="s">
        <v>5</v>
      </c>
      <c r="G4" s="7" t="s">
        <v>6</v>
      </c>
      <c r="H4" s="7" t="s">
        <v>7</v>
      </c>
      <c r="I4" s="8"/>
    </row>
    <row r="5" spans="1:24" ht="19.899999999999999" customHeight="1" thickBot="1" x14ac:dyDescent="0.6">
      <c r="A5" s="201"/>
      <c r="B5" s="202"/>
      <c r="C5" s="9" t="str">
        <f>入力シート１!B5</f>
        <v>(R 年 月期)</v>
      </c>
      <c r="D5" s="9" t="str">
        <f>入力シート１!C5</f>
        <v>(R 年 月期)</v>
      </c>
      <c r="E5" s="9" t="str">
        <f>入力シート１!D5</f>
        <v>(R 年 月期)</v>
      </c>
      <c r="F5" s="9" t="str">
        <f>入力シート１!E5</f>
        <v>(R 年 月期)</v>
      </c>
      <c r="G5" s="9" t="str">
        <f>入力シート１!F5</f>
        <v>(R 年 月期)</v>
      </c>
      <c r="H5" s="9" t="str">
        <f>入力シート１!G5</f>
        <v>(R 年 月期)</v>
      </c>
      <c r="I5" s="8"/>
    </row>
    <row r="6" spans="1:24" ht="30" customHeight="1" thickTop="1" x14ac:dyDescent="0.55000000000000004">
      <c r="A6" s="188" t="s">
        <v>8</v>
      </c>
      <c r="B6" s="188"/>
      <c r="C6" s="10" t="str">
        <f>IF(入力シート１!B6="","",ROUND(入力シート１!B6/1000,0))</f>
        <v/>
      </c>
      <c r="D6" s="10" t="str">
        <f>IF(入力シート１!C6="","",ROUND(入力シート１!C6/1000,0))</f>
        <v/>
      </c>
      <c r="E6" s="10">
        <f>経営計画及び資金計画の算出根拠資料!C6</f>
        <v>0</v>
      </c>
      <c r="F6" s="10">
        <f>経営計画及び資金計画の算出根拠資料!D6</f>
        <v>0</v>
      </c>
      <c r="G6" s="10">
        <f>経営計画及び資金計画の算出根拠資料!E6</f>
        <v>0</v>
      </c>
      <c r="H6" s="10">
        <f>経営計画及び資金計画の算出根拠資料!F6</f>
        <v>0</v>
      </c>
      <c r="I6" s="11"/>
      <c r="J6" s="12" t="s">
        <v>119</v>
      </c>
      <c r="K6" s="13"/>
      <c r="L6" s="13"/>
      <c r="M6" s="13"/>
      <c r="N6" s="13"/>
      <c r="O6" s="13"/>
      <c r="P6" s="13"/>
      <c r="Q6" s="13"/>
      <c r="R6" s="13"/>
    </row>
    <row r="7" spans="1:24" ht="30" customHeight="1" x14ac:dyDescent="0.55000000000000004">
      <c r="A7" s="183" t="s">
        <v>9</v>
      </c>
      <c r="B7" s="183"/>
      <c r="C7" s="14" t="str">
        <f>IF(C6="","",ROUND(入力シート１!B9/1000,0))</f>
        <v/>
      </c>
      <c r="D7" s="14" t="str">
        <f>IF(D6="","",ROUND(入力シート１!C9/1000,0))</f>
        <v/>
      </c>
      <c r="E7" s="14">
        <f>経営計画及び資金計画の算出根拠資料!C9</f>
        <v>0</v>
      </c>
      <c r="F7" s="14">
        <f>経営計画及び資金計画の算出根拠資料!D9</f>
        <v>0</v>
      </c>
      <c r="G7" s="14">
        <f>経営計画及び資金計画の算出根拠資料!E9</f>
        <v>0</v>
      </c>
      <c r="H7" s="14">
        <f>経営計画及び資金計画の算出根拠資料!F9</f>
        <v>0</v>
      </c>
      <c r="I7" s="11"/>
      <c r="J7" s="15" t="s">
        <v>10</v>
      </c>
      <c r="K7" s="13"/>
      <c r="L7" s="13">
        <v>3</v>
      </c>
      <c r="M7" s="15" t="s">
        <v>109</v>
      </c>
      <c r="N7" s="13"/>
      <c r="O7" s="13"/>
      <c r="P7" s="13"/>
      <c r="Q7" s="13"/>
      <c r="R7" s="13"/>
    </row>
    <row r="8" spans="1:24" ht="30" customHeight="1" x14ac:dyDescent="0.55000000000000004">
      <c r="A8" s="197" t="s">
        <v>11</v>
      </c>
      <c r="B8" s="197"/>
      <c r="C8" s="14" t="str">
        <f>IF(C6="","",C6-C7)</f>
        <v/>
      </c>
      <c r="D8" s="14" t="str">
        <f>IF(D6="","",D6-D7)</f>
        <v/>
      </c>
      <c r="E8" s="14">
        <f t="shared" ref="E8" si="0">E6-E7</f>
        <v>0</v>
      </c>
      <c r="F8" s="14">
        <f t="shared" ref="F8:H8" si="1">F6-F7</f>
        <v>0</v>
      </c>
      <c r="G8" s="14">
        <f t="shared" si="1"/>
        <v>0</v>
      </c>
      <c r="H8" s="14">
        <f t="shared" si="1"/>
        <v>0</v>
      </c>
      <c r="I8" s="11"/>
      <c r="J8" s="199" t="s">
        <v>12</v>
      </c>
      <c r="K8" s="199"/>
      <c r="L8" s="199"/>
      <c r="M8" s="196" t="s">
        <v>13</v>
      </c>
      <c r="N8" s="196"/>
      <c r="O8" s="196" t="s">
        <v>14</v>
      </c>
      <c r="P8" s="196"/>
      <c r="Q8" s="196" t="s">
        <v>15</v>
      </c>
      <c r="R8" s="196"/>
      <c r="S8" s="16"/>
      <c r="T8" s="16"/>
      <c r="U8" s="17"/>
      <c r="V8" s="18"/>
      <c r="W8" s="18"/>
      <c r="X8" s="18"/>
    </row>
    <row r="9" spans="1:24" ht="30" customHeight="1" x14ac:dyDescent="0.55000000000000004">
      <c r="A9" s="197" t="s">
        <v>16</v>
      </c>
      <c r="B9" s="197"/>
      <c r="C9" s="14" t="str">
        <f>IF(C6="","",ROUND(入力シート１!B15/1000,0))</f>
        <v/>
      </c>
      <c r="D9" s="14" t="str">
        <f>IF(D6="","",ROUND(入力シート１!C15/1000,0))</f>
        <v/>
      </c>
      <c r="E9" s="14">
        <f>経営計画及び資金計画の算出根拠資料!C15</f>
        <v>0</v>
      </c>
      <c r="F9" s="14">
        <f>経営計画及び資金計画の算出根拠資料!D15</f>
        <v>0</v>
      </c>
      <c r="G9" s="14">
        <f>経営計画及び資金計画の算出根拠資料!E15</f>
        <v>0</v>
      </c>
      <c r="H9" s="14">
        <f>経営計画及び資金計画の算出根拠資料!F15</f>
        <v>0</v>
      </c>
      <c r="I9" s="11"/>
      <c r="J9" s="19">
        <v>1</v>
      </c>
      <c r="K9" s="198" t="s">
        <v>17</v>
      </c>
      <c r="L9" s="185"/>
      <c r="M9" s="186">
        <f>E$19</f>
        <v>0</v>
      </c>
      <c r="N9" s="187"/>
      <c r="O9" s="186">
        <f>INDEX(H19:H19,1,L7-2)</f>
        <v>0</v>
      </c>
      <c r="P9" s="186"/>
      <c r="Q9" s="190" t="e">
        <f>(O9-M9)/ABS(M9)</f>
        <v>#DIV/0!</v>
      </c>
      <c r="R9" s="190"/>
      <c r="S9" s="16"/>
      <c r="T9" s="16"/>
      <c r="U9" s="17"/>
      <c r="V9" s="18"/>
      <c r="W9" s="18"/>
      <c r="X9" s="18"/>
    </row>
    <row r="10" spans="1:24" ht="30" customHeight="1" x14ac:dyDescent="0.55000000000000004">
      <c r="A10" s="183" t="s">
        <v>18</v>
      </c>
      <c r="B10" s="183"/>
      <c r="C10" s="14" t="str">
        <f>IF(C6="","",C8-C9)</f>
        <v/>
      </c>
      <c r="D10" s="14" t="str">
        <f>IF(D6="","",D8-D9)</f>
        <v/>
      </c>
      <c r="E10" s="14">
        <f t="shared" ref="E10" si="2">E8-E9</f>
        <v>0</v>
      </c>
      <c r="F10" s="14">
        <f t="shared" ref="F10:H10" si="3">F8-F9</f>
        <v>0</v>
      </c>
      <c r="G10" s="14">
        <f t="shared" si="3"/>
        <v>0</v>
      </c>
      <c r="H10" s="14">
        <f t="shared" si="3"/>
        <v>0</v>
      </c>
      <c r="I10" s="11"/>
      <c r="J10" s="19">
        <v>2</v>
      </c>
      <c r="K10" s="184" t="s">
        <v>19</v>
      </c>
      <c r="L10" s="185"/>
      <c r="M10" s="186" t="e">
        <f>E$21</f>
        <v>#DIV/0!</v>
      </c>
      <c r="N10" s="187"/>
      <c r="O10" s="186" t="e">
        <f>INDEX(H21:H21,1,L7-2)</f>
        <v>#DIV/0!</v>
      </c>
      <c r="P10" s="186"/>
      <c r="Q10" s="190" t="e">
        <f>(O10-M10)/ABS(M10)</f>
        <v>#DIV/0!</v>
      </c>
      <c r="R10" s="190"/>
      <c r="S10" s="16"/>
      <c r="T10" s="16"/>
      <c r="U10" s="17"/>
      <c r="V10" s="18"/>
      <c r="W10" s="18"/>
      <c r="X10" s="18"/>
    </row>
    <row r="11" spans="1:24" ht="30" customHeight="1" thickBot="1" x14ac:dyDescent="0.6">
      <c r="A11" s="183" t="s">
        <v>20</v>
      </c>
      <c r="B11" s="183"/>
      <c r="C11" s="20" t="str">
        <f>IF(C6="","",ROUND(入力シート１!B21/1000,0))</f>
        <v/>
      </c>
      <c r="D11" s="20" t="str">
        <f>IF(D6="","",ROUND(入力シート１!C21/1000,0))</f>
        <v/>
      </c>
      <c r="E11" s="20">
        <f>経営計画及び資金計画の算出根拠資料!C21</f>
        <v>0</v>
      </c>
      <c r="F11" s="20">
        <f>経営計画及び資金計画の算出根拠資料!D21</f>
        <v>0</v>
      </c>
      <c r="G11" s="20">
        <f>経営計画及び資金計画の算出根拠資料!E21</f>
        <v>0</v>
      </c>
      <c r="H11" s="20">
        <f>経営計画及び資金計画の算出根拠資料!F21</f>
        <v>0</v>
      </c>
      <c r="I11" s="11"/>
      <c r="J11" s="19">
        <v>3</v>
      </c>
      <c r="K11" s="191" t="s">
        <v>21</v>
      </c>
      <c r="L11" s="191"/>
      <c r="M11" s="192">
        <f>E$12</f>
        <v>0</v>
      </c>
      <c r="N11" s="193"/>
      <c r="O11" s="192">
        <f>INDEX(H12:H12,1,L7-2)</f>
        <v>0</v>
      </c>
      <c r="P11" s="193"/>
      <c r="Q11" s="194" t="e">
        <f>(O11-M11)/ABS(M11)</f>
        <v>#DIV/0!</v>
      </c>
      <c r="R11" s="195"/>
      <c r="S11" s="16"/>
      <c r="T11" s="16"/>
      <c r="U11" s="17"/>
      <c r="V11" s="18"/>
      <c r="W11" s="18"/>
      <c r="X11" s="18"/>
    </row>
    <row r="12" spans="1:24" ht="30" customHeight="1" thickTop="1" thickBot="1" x14ac:dyDescent="0.6">
      <c r="A12" s="182" t="s">
        <v>22</v>
      </c>
      <c r="B12" s="182"/>
      <c r="C12" s="21" t="str">
        <f>IF(C6="","",ROUND(入力シート１!B22/1000,0))</f>
        <v/>
      </c>
      <c r="D12" s="21" t="str">
        <f>IF(D6="","",ROUND(入力シート１!C22/1000,0))</f>
        <v/>
      </c>
      <c r="E12" s="21">
        <f>経営計画及び資金計画の算出根拠資料!C22</f>
        <v>0</v>
      </c>
      <c r="F12" s="21">
        <f>経営計画及び資金計画の算出根拠資料!D22</f>
        <v>0</v>
      </c>
      <c r="G12" s="21">
        <f>経営計画及び資金計画の算出根拠資料!E22</f>
        <v>0</v>
      </c>
      <c r="H12" s="171">
        <f>経営計画及び資金計画の算出根拠資料!F22</f>
        <v>0</v>
      </c>
      <c r="I12" s="11"/>
      <c r="J12" s="22"/>
      <c r="K12" s="22"/>
      <c r="L12" s="22"/>
      <c r="M12" s="23"/>
      <c r="N12" s="24"/>
      <c r="O12" s="23"/>
      <c r="P12" s="23"/>
      <c r="Q12" s="25"/>
      <c r="R12" s="25"/>
      <c r="S12" s="16"/>
      <c r="T12" s="16"/>
      <c r="U12" s="26"/>
      <c r="V12" s="27"/>
      <c r="W12" s="27"/>
      <c r="X12" s="27"/>
    </row>
    <row r="13" spans="1:24" ht="30" customHeight="1" thickTop="1" x14ac:dyDescent="0.55000000000000004">
      <c r="A13" s="188" t="s">
        <v>23</v>
      </c>
      <c r="B13" s="188"/>
      <c r="C13" s="10" t="str">
        <f>IF(C6="","",ROUND(入力シート１!B25/1000,0))</f>
        <v/>
      </c>
      <c r="D13" s="10" t="str">
        <f>IF(D6="","",ROUND(入力シート１!C25/1000,0))</f>
        <v/>
      </c>
      <c r="E13" s="10">
        <f>経営計画及び資金計画の算出根拠資料!C25</f>
        <v>0</v>
      </c>
      <c r="F13" s="10">
        <f>経営計画及び資金計画の算出根拠資料!D25</f>
        <v>0</v>
      </c>
      <c r="G13" s="10">
        <f>経営計画及び資金計画の算出根拠資料!E25</f>
        <v>0</v>
      </c>
      <c r="H13" s="10">
        <f>経営計画及び資金計画の算出根拠資料!F25</f>
        <v>0</v>
      </c>
      <c r="I13" s="11"/>
      <c r="J13" s="28"/>
      <c r="K13" s="29"/>
      <c r="L13" s="29"/>
      <c r="M13" s="29"/>
      <c r="N13" s="29"/>
      <c r="O13" s="29"/>
      <c r="P13" s="29"/>
      <c r="Q13" s="29"/>
      <c r="R13" s="29"/>
      <c r="T13" s="30"/>
      <c r="U13" s="31"/>
      <c r="V13" s="32"/>
      <c r="W13" s="32"/>
      <c r="X13" s="32"/>
    </row>
    <row r="14" spans="1:24" ht="30" customHeight="1" x14ac:dyDescent="0.55000000000000004">
      <c r="A14" s="183" t="s">
        <v>24</v>
      </c>
      <c r="B14" s="183"/>
      <c r="C14" s="33" t="s">
        <v>25</v>
      </c>
      <c r="D14" s="33" t="s">
        <v>25</v>
      </c>
      <c r="E14" s="33" t="s">
        <v>25</v>
      </c>
      <c r="F14" s="14">
        <f>経営計画及び資金計画の算出根拠資料!D28</f>
        <v>0</v>
      </c>
      <c r="G14" s="14">
        <f>経営計画及び資金計画の算出根拠資料!E28</f>
        <v>0</v>
      </c>
      <c r="H14" s="14">
        <f>経営計画及び資金計画の算出根拠資料!F28</f>
        <v>0</v>
      </c>
      <c r="I14" s="11"/>
      <c r="J14" s="34"/>
      <c r="K14" s="29"/>
      <c r="L14" s="35"/>
      <c r="M14" s="34"/>
      <c r="N14" s="29"/>
      <c r="O14" s="29"/>
      <c r="P14" s="29"/>
      <c r="Q14" s="29"/>
      <c r="R14" s="29"/>
      <c r="T14" s="30"/>
      <c r="U14" s="31"/>
      <c r="V14" s="32"/>
      <c r="W14" s="32"/>
      <c r="X14" s="32"/>
    </row>
    <row r="15" spans="1:24" ht="30" customHeight="1" x14ac:dyDescent="0.55000000000000004">
      <c r="A15" s="183" t="s">
        <v>26</v>
      </c>
      <c r="B15" s="183"/>
      <c r="C15" s="33" t="s">
        <v>25</v>
      </c>
      <c r="D15" s="33" t="s">
        <v>25</v>
      </c>
      <c r="E15" s="33" t="s">
        <v>25</v>
      </c>
      <c r="F15" s="14">
        <f>経営計画及び資金計画の算出根拠資料!D31</f>
        <v>0</v>
      </c>
      <c r="G15" s="14">
        <f>経営計画及び資金計画の算出根拠資料!E31</f>
        <v>0</v>
      </c>
      <c r="H15" s="14">
        <f>経営計画及び資金計画の算出根拠資料!F31</f>
        <v>0</v>
      </c>
      <c r="I15" s="11"/>
      <c r="J15" s="36"/>
      <c r="K15" s="36"/>
      <c r="L15" s="36"/>
      <c r="M15" s="36"/>
      <c r="N15" s="36"/>
      <c r="O15" s="36"/>
      <c r="P15" s="36"/>
      <c r="Q15" s="36"/>
      <c r="R15" s="36"/>
      <c r="T15" s="30"/>
      <c r="U15" s="31"/>
      <c r="V15" s="32"/>
      <c r="W15" s="32"/>
      <c r="X15" s="32"/>
    </row>
    <row r="16" spans="1:24" ht="30" customHeight="1" x14ac:dyDescent="0.55000000000000004">
      <c r="A16" s="37"/>
      <c r="B16" s="38" t="s">
        <v>27</v>
      </c>
      <c r="C16" s="14" t="str">
        <f>IF(C6="","",ROUND(入力シート１!B34/1000,0))</f>
        <v/>
      </c>
      <c r="D16" s="14" t="str">
        <f>IF(D6="","",ROUND(入力シート１!C34/1000,0))</f>
        <v/>
      </c>
      <c r="E16" s="14">
        <f>IF(E6="","",ROUND(入力シート１!D34/1000,0))</f>
        <v>0</v>
      </c>
      <c r="F16" s="14">
        <f>IF(F6="","",ROUND(入力シート１!E34/1000,0))</f>
        <v>0</v>
      </c>
      <c r="G16" s="14">
        <f>IF(G6="","",ROUND(入力シート１!F34/1000,0))</f>
        <v>0</v>
      </c>
      <c r="H16" s="14">
        <f>IF(H6="","",ROUND(入力シート１!G34/1000,0))</f>
        <v>0</v>
      </c>
      <c r="I16" s="11"/>
      <c r="J16" s="39"/>
      <c r="K16" s="36"/>
      <c r="L16" s="36"/>
      <c r="M16" s="40"/>
      <c r="N16" s="41"/>
      <c r="O16" s="40"/>
      <c r="P16" s="40"/>
      <c r="Q16" s="42"/>
      <c r="R16" s="42"/>
      <c r="T16" s="30"/>
      <c r="U16" s="31"/>
      <c r="V16" s="32"/>
      <c r="W16" s="32"/>
      <c r="X16" s="32"/>
    </row>
    <row r="17" spans="1:24" ht="30" customHeight="1" x14ac:dyDescent="0.55000000000000004">
      <c r="A17" s="43"/>
      <c r="B17" s="38" t="s">
        <v>28</v>
      </c>
      <c r="C17" s="14" t="str">
        <f>IF(C6="","",ROUND(入力シート１!B37/1000,0))</f>
        <v/>
      </c>
      <c r="D17" s="14" t="str">
        <f>IF(D6="","",ROUND(入力シート１!C37/1000,0))</f>
        <v/>
      </c>
      <c r="E17" s="14">
        <f>IF(E6="","",ROUND(入力シート１!D37/1000,0))</f>
        <v>0</v>
      </c>
      <c r="F17" s="14">
        <f>IF(F6="","",ROUND(入力シート１!E37/1000,0))</f>
        <v>0</v>
      </c>
      <c r="G17" s="14">
        <f>IF(G6="","",ROUND(入力シート１!F37/1000,0))</f>
        <v>0</v>
      </c>
      <c r="H17" s="14">
        <f>IF(H6="","",ROUND(入力シート１!G37/1000,0))</f>
        <v>0</v>
      </c>
      <c r="I17" s="11"/>
      <c r="J17" s="39"/>
      <c r="K17" s="44"/>
      <c r="L17" s="36"/>
      <c r="M17" s="40"/>
      <c r="N17" s="41"/>
      <c r="O17" s="40"/>
      <c r="P17" s="40"/>
      <c r="Q17" s="42"/>
      <c r="R17" s="42"/>
      <c r="T17" s="30"/>
      <c r="U17" s="31"/>
      <c r="V17" s="32"/>
      <c r="W17" s="32"/>
      <c r="X17" s="32"/>
    </row>
    <row r="18" spans="1:24" ht="30" customHeight="1" thickBot="1" x14ac:dyDescent="0.6">
      <c r="A18" s="174" t="s">
        <v>29</v>
      </c>
      <c r="B18" s="189"/>
      <c r="C18" s="20" t="str">
        <f>IF(C6="","",SUM(C16:C17))</f>
        <v/>
      </c>
      <c r="D18" s="20" t="str">
        <f>IF(D6="","",SUM(D16:D17))</f>
        <v/>
      </c>
      <c r="E18" s="20">
        <f>SUM(E16:E17)</f>
        <v>0</v>
      </c>
      <c r="F18" s="20">
        <f t="shared" ref="F18:H18" si="4">SUM(F16:F17)</f>
        <v>0</v>
      </c>
      <c r="G18" s="20">
        <f t="shared" si="4"/>
        <v>0</v>
      </c>
      <c r="H18" s="20">
        <f t="shared" si="4"/>
        <v>0</v>
      </c>
      <c r="I18" s="11"/>
      <c r="J18" s="39"/>
      <c r="K18" s="36"/>
      <c r="L18" s="36"/>
      <c r="M18" s="40"/>
      <c r="N18" s="40"/>
      <c r="O18" s="40"/>
      <c r="P18" s="40"/>
      <c r="Q18" s="42"/>
      <c r="R18" s="42"/>
      <c r="T18" s="30"/>
      <c r="U18" s="31"/>
      <c r="V18" s="32"/>
      <c r="W18" s="32"/>
      <c r="X18" s="32"/>
    </row>
    <row r="19" spans="1:24" ht="30" customHeight="1" thickTop="1" thickBot="1" x14ac:dyDescent="0.6">
      <c r="A19" s="182" t="s">
        <v>30</v>
      </c>
      <c r="B19" s="182"/>
      <c r="C19" s="21" t="str">
        <f>IF(C6="","",SUM(C10,C13,C18))</f>
        <v/>
      </c>
      <c r="D19" s="21" t="str">
        <f>IF(D6="","",SUM(D10,D13,D18))</f>
        <v/>
      </c>
      <c r="E19" s="21">
        <f>経営計画及び資金計画の算出根拠資料!C37</f>
        <v>0</v>
      </c>
      <c r="F19" s="21">
        <f>経営計画及び資金計画の算出根拠資料!D37</f>
        <v>0</v>
      </c>
      <c r="G19" s="21">
        <f>経営計画及び資金計画の算出根拠資料!E37</f>
        <v>0</v>
      </c>
      <c r="H19" s="171">
        <f>経営計画及び資金計画の算出根拠資料!F37</f>
        <v>0</v>
      </c>
      <c r="I19" s="11"/>
      <c r="J19" s="29"/>
      <c r="K19" s="29"/>
      <c r="L19" s="29"/>
      <c r="M19" s="29"/>
      <c r="N19" s="29"/>
      <c r="O19" s="29"/>
      <c r="P19" s="29"/>
      <c r="Q19" s="29"/>
      <c r="R19" s="29"/>
      <c r="S19" s="45"/>
      <c r="T19" s="46"/>
      <c r="U19" s="30"/>
      <c r="V19" s="30"/>
      <c r="W19" s="30"/>
      <c r="X19" s="30"/>
    </row>
    <row r="20" spans="1:24" ht="30" customHeight="1" thickTop="1" thickBot="1" x14ac:dyDescent="0.6">
      <c r="A20" s="174" t="s">
        <v>31</v>
      </c>
      <c r="B20" s="174"/>
      <c r="C20" s="47" t="str">
        <f>IF(C6="","",入力シート１!B43)</f>
        <v/>
      </c>
      <c r="D20" s="47" t="str">
        <f>IF(D6="","",入力シート１!C43)</f>
        <v/>
      </c>
      <c r="E20" s="47">
        <f>経営計画及び資金計画の算出根拠資料!C40</f>
        <v>0</v>
      </c>
      <c r="F20" s="47">
        <f>経営計画及び資金計画の算出根拠資料!D40</f>
        <v>0</v>
      </c>
      <c r="G20" s="47">
        <f>経営計画及び資金計画の算出根拠資料!E40</f>
        <v>0</v>
      </c>
      <c r="H20" s="47">
        <f>経営計画及び資金計画の算出根拠資料!F40</f>
        <v>0</v>
      </c>
      <c r="I20" s="48"/>
      <c r="J20" s="49"/>
      <c r="K20" s="29"/>
      <c r="L20" s="29"/>
      <c r="M20" s="29"/>
      <c r="N20" s="29"/>
      <c r="O20" s="29"/>
      <c r="P20" s="29"/>
      <c r="Q20" s="29"/>
      <c r="R20" s="29"/>
      <c r="S20" s="45"/>
      <c r="T20" s="46"/>
      <c r="U20" s="30"/>
      <c r="V20" s="30"/>
      <c r="W20" s="30"/>
      <c r="X20" s="30"/>
    </row>
    <row r="21" spans="1:24" ht="30" customHeight="1" thickTop="1" thickBot="1" x14ac:dyDescent="0.6">
      <c r="A21" s="175" t="s">
        <v>32</v>
      </c>
      <c r="B21" s="175"/>
      <c r="C21" s="21" t="str">
        <f>IF(C6="","",IF(C20=0,"",ROUND(C19/C20,0)))</f>
        <v/>
      </c>
      <c r="D21" s="21" t="str">
        <f>IF(D6="","",IF(D20=0,"",ROUND(D19/D20,0)))</f>
        <v/>
      </c>
      <c r="E21" s="21" t="e">
        <f>ROUND(E19/E20,0)</f>
        <v>#DIV/0!</v>
      </c>
      <c r="F21" s="21" t="e">
        <f>ROUND(F19/F20,0)</f>
        <v>#DIV/0!</v>
      </c>
      <c r="G21" s="21" t="e">
        <f>ROUND(G19/G20,0)</f>
        <v>#DIV/0!</v>
      </c>
      <c r="H21" s="171" t="e">
        <f>ROUND(H19/H20,0)</f>
        <v>#DIV/0!</v>
      </c>
      <c r="I21" s="11"/>
      <c r="J21" s="50"/>
      <c r="K21" s="50"/>
      <c r="L21" s="50"/>
      <c r="M21" s="50"/>
      <c r="N21" s="50"/>
      <c r="O21" s="50"/>
      <c r="P21" s="50"/>
      <c r="Q21" s="50"/>
      <c r="R21" s="50"/>
      <c r="S21" s="45"/>
      <c r="T21" s="45"/>
    </row>
    <row r="22" spans="1:24" ht="30" customHeight="1" thickTop="1" x14ac:dyDescent="0.55000000000000004">
      <c r="A22" s="176" t="s">
        <v>33</v>
      </c>
      <c r="B22" s="170" t="s">
        <v>114</v>
      </c>
      <c r="C22" s="51" t="s">
        <v>25</v>
      </c>
      <c r="D22" s="51" t="s">
        <v>25</v>
      </c>
      <c r="E22" s="51" t="s">
        <v>25</v>
      </c>
      <c r="F22" s="14">
        <f>ROUND(入力シート１!E50/1000,0)</f>
        <v>0</v>
      </c>
      <c r="G22" s="51" t="s">
        <v>25</v>
      </c>
      <c r="H22" s="51" t="s">
        <v>25</v>
      </c>
      <c r="I22" s="11"/>
      <c r="J22" s="29"/>
      <c r="K22" s="29"/>
      <c r="L22" s="29"/>
      <c r="M22" s="29"/>
      <c r="N22" s="29"/>
      <c r="O22" s="29"/>
      <c r="P22" s="29"/>
      <c r="Q22" s="29"/>
      <c r="R22" s="29"/>
      <c r="S22" s="45"/>
      <c r="T22" s="45"/>
    </row>
    <row r="23" spans="1:24" ht="30" customHeight="1" x14ac:dyDescent="0.55000000000000004">
      <c r="A23" s="177"/>
      <c r="B23" s="170" t="s">
        <v>115</v>
      </c>
      <c r="C23" s="51" t="s">
        <v>25</v>
      </c>
      <c r="D23" s="51" t="s">
        <v>25</v>
      </c>
      <c r="E23" s="51" t="s">
        <v>25</v>
      </c>
      <c r="F23" s="14">
        <f>ROUND(入力シート１!E51/1000,0)</f>
        <v>0</v>
      </c>
      <c r="G23" s="14">
        <f>ROUND(入力シート１!F51/1000,0)</f>
        <v>0</v>
      </c>
      <c r="H23" s="14">
        <f>ROUND(入力シート１!G51/1000,0)</f>
        <v>0</v>
      </c>
      <c r="I23" s="11"/>
      <c r="J23" s="29"/>
      <c r="K23" s="29"/>
      <c r="L23" s="29"/>
      <c r="M23" s="29"/>
      <c r="N23" s="29"/>
      <c r="O23" s="29"/>
      <c r="P23" s="29"/>
      <c r="Q23" s="29"/>
      <c r="R23" s="29"/>
      <c r="S23" s="45"/>
      <c r="T23" s="45"/>
    </row>
    <row r="24" spans="1:24" ht="30" customHeight="1" x14ac:dyDescent="0.55000000000000004">
      <c r="A24" s="177"/>
      <c r="B24" s="81" t="s">
        <v>116</v>
      </c>
      <c r="C24" s="51" t="s">
        <v>25</v>
      </c>
      <c r="D24" s="51" t="s">
        <v>25</v>
      </c>
      <c r="E24" s="51" t="s">
        <v>25</v>
      </c>
      <c r="F24" s="14">
        <f>ROUND(入力シート１!E52/1000,0)</f>
        <v>0</v>
      </c>
      <c r="G24" s="14">
        <f>ROUND(入力シート１!F52/1000,0)</f>
        <v>0</v>
      </c>
      <c r="H24" s="14">
        <f>ROUND(入力シート１!G52/1000,0)</f>
        <v>0</v>
      </c>
      <c r="I24" s="11"/>
      <c r="J24" s="49"/>
      <c r="K24" s="29"/>
      <c r="L24" s="29"/>
      <c r="M24" s="29"/>
      <c r="N24" s="29"/>
      <c r="O24" s="29"/>
      <c r="P24" s="29"/>
      <c r="Q24" s="29"/>
      <c r="R24" s="29"/>
      <c r="S24" s="45"/>
      <c r="T24" s="45"/>
    </row>
    <row r="25" spans="1:24" ht="30" customHeight="1" x14ac:dyDescent="0.55000000000000004">
      <c r="A25" s="177"/>
      <c r="B25" s="81" t="s">
        <v>34</v>
      </c>
      <c r="C25" s="51" t="s">
        <v>25</v>
      </c>
      <c r="D25" s="51" t="s">
        <v>25</v>
      </c>
      <c r="E25" s="51" t="s">
        <v>25</v>
      </c>
      <c r="F25" s="14">
        <f>ROUND(入力シート１!E53/1000,0)</f>
        <v>0</v>
      </c>
      <c r="G25" s="14">
        <f>ROUND(入力シート１!F53/1000,0)</f>
        <v>0</v>
      </c>
      <c r="H25" s="14">
        <f>ROUND(入力シート１!G53/1000,0)</f>
        <v>0</v>
      </c>
      <c r="I25" s="11"/>
      <c r="J25" s="50"/>
      <c r="K25" s="50"/>
      <c r="L25" s="50"/>
      <c r="M25" s="50"/>
      <c r="N25" s="50"/>
      <c r="O25" s="50"/>
      <c r="P25" s="50"/>
      <c r="Q25" s="50"/>
      <c r="R25" s="50"/>
      <c r="S25" s="45"/>
      <c r="T25" s="45"/>
    </row>
    <row r="26" spans="1:24" ht="30" customHeight="1" x14ac:dyDescent="0.55000000000000004">
      <c r="A26" s="178"/>
      <c r="B26" s="52" t="s">
        <v>35</v>
      </c>
      <c r="C26" s="51" t="s">
        <v>25</v>
      </c>
      <c r="D26" s="51" t="s">
        <v>25</v>
      </c>
      <c r="E26" s="51" t="s">
        <v>25</v>
      </c>
      <c r="F26" s="14">
        <f>SUM(F22:F25)</f>
        <v>0</v>
      </c>
      <c r="G26" s="14">
        <f>SUM(G22:G25)</f>
        <v>0</v>
      </c>
      <c r="H26" s="14">
        <f>SUM(H22:H25)</f>
        <v>0</v>
      </c>
      <c r="I26" s="11"/>
      <c r="J26" s="35"/>
      <c r="K26" s="35"/>
      <c r="L26" s="35"/>
      <c r="M26" s="35"/>
      <c r="N26" s="35"/>
      <c r="O26" s="35"/>
      <c r="P26" s="35"/>
      <c r="Q26" s="35"/>
      <c r="R26" s="35"/>
      <c r="S26" s="45"/>
      <c r="T26" s="45"/>
    </row>
    <row r="27" spans="1:24" ht="17.5" customHeight="1" x14ac:dyDescent="0.55000000000000004">
      <c r="A27" s="53"/>
      <c r="B27" s="54"/>
      <c r="C27" s="55"/>
      <c r="D27" s="55"/>
      <c r="E27" s="55"/>
      <c r="F27" s="56"/>
      <c r="G27" s="56"/>
      <c r="H27" s="56"/>
      <c r="I27" s="57"/>
      <c r="J27" s="58"/>
      <c r="K27" s="58"/>
      <c r="L27" s="58"/>
      <c r="M27" s="58"/>
      <c r="N27" s="58"/>
      <c r="O27" s="58"/>
      <c r="P27" s="58"/>
      <c r="Q27" s="58"/>
      <c r="R27" s="58"/>
    </row>
    <row r="28" spans="1:24" ht="15" customHeight="1" x14ac:dyDescent="0.55000000000000004">
      <c r="B28" s="179" t="s">
        <v>36</v>
      </c>
      <c r="C28" s="179"/>
      <c r="D28" s="179"/>
      <c r="E28" s="179"/>
      <c r="F28" s="179"/>
      <c r="G28" s="179"/>
      <c r="H28" s="179"/>
      <c r="I28" s="59"/>
    </row>
    <row r="29" spans="1:24" ht="15" customHeight="1" x14ac:dyDescent="0.55000000000000004">
      <c r="B29" s="179"/>
      <c r="C29" s="179"/>
      <c r="D29" s="179"/>
      <c r="E29" s="179"/>
      <c r="F29" s="179"/>
      <c r="G29" s="179"/>
      <c r="H29" s="179"/>
      <c r="I29" s="59"/>
    </row>
    <row r="30" spans="1:24" ht="15" customHeight="1" x14ac:dyDescent="0.55000000000000004">
      <c r="B30" s="179"/>
      <c r="C30" s="179"/>
      <c r="D30" s="179"/>
      <c r="E30" s="179"/>
      <c r="F30" s="179"/>
      <c r="G30" s="179"/>
      <c r="H30" s="179"/>
      <c r="I30" s="59"/>
    </row>
    <row r="31" spans="1:24" ht="15" customHeight="1" x14ac:dyDescent="0.55000000000000004">
      <c r="B31" s="179"/>
      <c r="C31" s="179"/>
      <c r="D31" s="179"/>
      <c r="E31" s="179"/>
      <c r="F31" s="179"/>
      <c r="G31" s="179"/>
      <c r="H31" s="179"/>
      <c r="I31" s="59"/>
    </row>
    <row r="32" spans="1:24" x14ac:dyDescent="0.55000000000000004">
      <c r="B32" s="60"/>
      <c r="C32" s="60"/>
      <c r="D32" s="60"/>
      <c r="E32" s="60"/>
      <c r="F32" s="60"/>
      <c r="G32" s="60"/>
      <c r="H32" s="60"/>
      <c r="I32" s="60"/>
    </row>
    <row r="33" spans="2:12" ht="15" customHeight="1" x14ac:dyDescent="0.55000000000000004">
      <c r="B33" s="61" t="s">
        <v>37</v>
      </c>
      <c r="C33" s="61"/>
      <c r="D33" s="61"/>
      <c r="E33" s="61"/>
      <c r="F33" s="61"/>
      <c r="G33" s="61"/>
      <c r="H33" s="61"/>
      <c r="I33" s="62"/>
      <c r="L33" s="63"/>
    </row>
    <row r="34" spans="2:12" ht="15" customHeight="1" x14ac:dyDescent="0.55000000000000004">
      <c r="B34" s="180" t="s">
        <v>38</v>
      </c>
      <c r="C34" s="181"/>
      <c r="D34" s="181"/>
      <c r="E34" s="181"/>
      <c r="F34" s="181"/>
      <c r="G34" s="64"/>
      <c r="H34" s="65" t="s">
        <v>39</v>
      </c>
      <c r="I34" s="66"/>
      <c r="L34" s="63"/>
    </row>
    <row r="35" spans="2:12" ht="15" customHeight="1" x14ac:dyDescent="0.55000000000000004">
      <c r="B35" s="172" t="s">
        <v>40</v>
      </c>
      <c r="C35" s="173"/>
      <c r="D35" s="173"/>
      <c r="E35" s="173"/>
      <c r="F35" s="173"/>
      <c r="G35" s="64"/>
      <c r="H35" s="65" t="s">
        <v>39</v>
      </c>
      <c r="I35" s="66"/>
      <c r="L35" s="67"/>
    </row>
    <row r="36" spans="2:12" ht="15" customHeight="1" x14ac:dyDescent="0.55000000000000004">
      <c r="B36" s="172" t="s">
        <v>41</v>
      </c>
      <c r="C36" s="173"/>
      <c r="D36" s="173"/>
      <c r="E36" s="173"/>
      <c r="F36" s="173"/>
      <c r="G36" s="64"/>
      <c r="H36" s="65" t="s">
        <v>39</v>
      </c>
      <c r="I36" s="66"/>
      <c r="L36" s="63"/>
    </row>
    <row r="37" spans="2:12" x14ac:dyDescent="0.55000000000000004">
      <c r="L37" s="63"/>
    </row>
    <row r="38" spans="2:12" x14ac:dyDescent="0.55000000000000004">
      <c r="L38" s="63"/>
    </row>
  </sheetData>
  <sheetProtection algorithmName="SHA-512" hashValue="7dTg+pRN93WR8tC7O2pKmmetdhJJkT2mr8/Rdssk+397kfb6V4g1xVhVFoCizKMBfu3i5MSeDIm322rqRZLxLw==" saltValue="2bfi/TOHimbSZBKz6KkLmw==" spinCount="100000" sheet="1" objects="1" scenarios="1"/>
  <mergeCells count="37">
    <mergeCell ref="A4:B4"/>
    <mergeCell ref="A5:B5"/>
    <mergeCell ref="A6:B6"/>
    <mergeCell ref="A7:B7"/>
    <mergeCell ref="A8:B8"/>
    <mergeCell ref="M8:N8"/>
    <mergeCell ref="O8:P8"/>
    <mergeCell ref="Q8:R8"/>
    <mergeCell ref="A9:B9"/>
    <mergeCell ref="K9:L9"/>
    <mergeCell ref="M9:N9"/>
    <mergeCell ref="O9:P9"/>
    <mergeCell ref="Q9:R9"/>
    <mergeCell ref="J8:L8"/>
    <mergeCell ref="Q10:R10"/>
    <mergeCell ref="A11:B11"/>
    <mergeCell ref="K11:L11"/>
    <mergeCell ref="M11:N11"/>
    <mergeCell ref="O11:P11"/>
    <mergeCell ref="Q11:R11"/>
    <mergeCell ref="A19:B19"/>
    <mergeCell ref="A10:B10"/>
    <mergeCell ref="K10:L10"/>
    <mergeCell ref="M10:N10"/>
    <mergeCell ref="O10:P10"/>
    <mergeCell ref="A12:B12"/>
    <mergeCell ref="A13:B13"/>
    <mergeCell ref="A14:B14"/>
    <mergeCell ref="A15:B15"/>
    <mergeCell ref="A18:B18"/>
    <mergeCell ref="B36:F36"/>
    <mergeCell ref="A20:B20"/>
    <mergeCell ref="A21:B21"/>
    <mergeCell ref="A22:A26"/>
    <mergeCell ref="B28:H31"/>
    <mergeCell ref="B34:F34"/>
    <mergeCell ref="B35:F35"/>
  </mergeCells>
  <phoneticPr fontId="1"/>
  <conditionalFormatting sqref="J18 M18 O18 Q18">
    <cfRule type="beginsWith" dxfId="9" priority="10" operator="beginsWith" text="×">
      <formula>LEFT(J18,LEN("×"))="×"</formula>
    </cfRule>
  </conditionalFormatting>
  <conditionalFormatting sqref="K26:R26">
    <cfRule type="beginsWith" dxfId="8" priority="9" operator="beginsWith" text="×">
      <formula>LEFT(K26,LEN("×"))="×"</formula>
    </cfRule>
  </conditionalFormatting>
  <conditionalFormatting sqref="I36">
    <cfRule type="containsText" dxfId="7" priority="5" operator="containsText" text="×">
      <formula>NOT(ISERROR(SEARCH("×",I36)))</formula>
    </cfRule>
  </conditionalFormatting>
  <conditionalFormatting sqref="I34">
    <cfRule type="containsText" dxfId="6" priority="7" operator="containsText" text="×">
      <formula>NOT(ISERROR(SEARCH("×",I34)))</formula>
    </cfRule>
  </conditionalFormatting>
  <conditionalFormatting sqref="I35">
    <cfRule type="containsText" dxfId="5" priority="6" operator="containsText" text="×">
      <formula>NOT(ISERROR(SEARCH("×",I35)))</formula>
    </cfRule>
  </conditionalFormatting>
  <conditionalFormatting sqref="H34">
    <cfRule type="containsText" dxfId="4" priority="4" operator="containsText" text="×">
      <formula>NOT(ISERROR(SEARCH("×",H34)))</formula>
    </cfRule>
  </conditionalFormatting>
  <conditionalFormatting sqref="H36">
    <cfRule type="containsText" dxfId="3" priority="2" operator="containsText" text="×">
      <formula>NOT(ISERROR(SEARCH("×",H36)))</formula>
    </cfRule>
  </conditionalFormatting>
  <conditionalFormatting sqref="H35">
    <cfRule type="containsText" dxfId="2" priority="3" operator="containsText" text="×">
      <formula>NOT(ISERROR(SEARCH("×",H35)))</formula>
    </cfRule>
  </conditionalFormatting>
  <conditionalFormatting sqref="J11 M11 O11 Q11">
    <cfRule type="beginsWith" dxfId="1" priority="1" operator="beginsWith" text="×">
      <formula>LEFT(J11,LEN("×"))="×"</formula>
    </cfRule>
  </conditionalFormatting>
  <dataValidations count="1">
    <dataValidation type="list" allowBlank="1" showInputMessage="1" showErrorMessage="1" sqref="G34:G36"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5"/>
  <sheetViews>
    <sheetView workbookViewId="0"/>
  </sheetViews>
  <sheetFormatPr defaultColWidth="9" defaultRowHeight="18" x14ac:dyDescent="0.55000000000000004"/>
  <cols>
    <col min="1" max="1" width="12.5" style="68" customWidth="1"/>
    <col min="2" max="2" width="9" style="68" customWidth="1"/>
    <col min="3" max="6" width="11" style="68" customWidth="1"/>
    <col min="7" max="7" width="4.75" style="68" customWidth="1"/>
    <col min="8" max="16384" width="9" style="68"/>
  </cols>
  <sheetData>
    <row r="1" spans="1:6" x14ac:dyDescent="0.55000000000000004">
      <c r="A1" s="169" t="s">
        <v>121</v>
      </c>
      <c r="B1" s="45"/>
      <c r="C1" s="45"/>
      <c r="D1" s="45"/>
      <c r="E1" s="45"/>
      <c r="F1" s="45"/>
    </row>
    <row r="2" spans="1:6" x14ac:dyDescent="0.55000000000000004">
      <c r="A2" s="45"/>
      <c r="B2" s="45"/>
      <c r="C2" s="45"/>
      <c r="D2" s="45"/>
      <c r="E2" s="45"/>
      <c r="F2" s="45"/>
    </row>
    <row r="3" spans="1:6" x14ac:dyDescent="0.55000000000000004">
      <c r="A3" s="1"/>
      <c r="B3" s="1"/>
      <c r="C3" s="1"/>
      <c r="D3" s="1"/>
      <c r="E3" s="1"/>
      <c r="F3" s="69" t="s">
        <v>42</v>
      </c>
    </row>
    <row r="4" spans="1:6" ht="18" customHeight="1" x14ac:dyDescent="0.55000000000000004">
      <c r="A4" s="70"/>
      <c r="B4" s="71"/>
      <c r="C4" s="72" t="s">
        <v>4</v>
      </c>
      <c r="D4" s="72" t="s">
        <v>5</v>
      </c>
      <c r="E4" s="72" t="s">
        <v>6</v>
      </c>
      <c r="F4" s="72" t="s">
        <v>7</v>
      </c>
    </row>
    <row r="5" spans="1:6" ht="18" customHeight="1" x14ac:dyDescent="0.55000000000000004">
      <c r="A5" s="73"/>
      <c r="B5" s="74"/>
      <c r="C5" s="160" t="str">
        <f>入力シート１!D5</f>
        <v>(R 年 月期)</v>
      </c>
      <c r="D5" s="160" t="str">
        <f>入力シート１!E5</f>
        <v>(R 年 月期)</v>
      </c>
      <c r="E5" s="160" t="str">
        <f>入力シート１!F5</f>
        <v>(R 年 月期)</v>
      </c>
      <c r="F5" s="160" t="str">
        <f>入力シート１!G5</f>
        <v>(R 年 月期)</v>
      </c>
    </row>
    <row r="6" spans="1:6" ht="18" customHeight="1" x14ac:dyDescent="0.55000000000000004">
      <c r="A6" s="75" t="s">
        <v>43</v>
      </c>
      <c r="B6" s="76"/>
      <c r="C6" s="10">
        <f>C7</f>
        <v>0</v>
      </c>
      <c r="D6" s="10">
        <f>SUM(D7:D8)</f>
        <v>0</v>
      </c>
      <c r="E6" s="10">
        <f t="shared" ref="E6:F6" si="0">SUM(E7:E8)</f>
        <v>0</v>
      </c>
      <c r="F6" s="10">
        <f t="shared" si="0"/>
        <v>0</v>
      </c>
    </row>
    <row r="7" spans="1:6" ht="18" customHeight="1" x14ac:dyDescent="0.55000000000000004">
      <c r="A7" s="77"/>
      <c r="B7" s="78" t="s">
        <v>44</v>
      </c>
      <c r="C7" s="79">
        <f>ROUND(入力シート１!D7/1000,0)</f>
        <v>0</v>
      </c>
      <c r="D7" s="79">
        <f>ROUND(入力シート１!E7/1000,0)</f>
        <v>0</v>
      </c>
      <c r="E7" s="79">
        <f>ROUND(入力シート１!F7/1000,0)</f>
        <v>0</v>
      </c>
      <c r="F7" s="79">
        <f>ROUND(入力シート１!G7/1000,0)</f>
        <v>0</v>
      </c>
    </row>
    <row r="8" spans="1:6" ht="18" customHeight="1" x14ac:dyDescent="0.55000000000000004">
      <c r="A8" s="80"/>
      <c r="B8" s="81" t="s">
        <v>45</v>
      </c>
      <c r="C8" s="33" t="s">
        <v>46</v>
      </c>
      <c r="D8" s="14">
        <f>ROUND(入力シート１!E8/1000,0)</f>
        <v>0</v>
      </c>
      <c r="E8" s="14">
        <f>ROUND(入力シート１!F8/1000,0)</f>
        <v>0</v>
      </c>
      <c r="F8" s="14">
        <f>ROUND(入力シート１!G8/1000,0)</f>
        <v>0</v>
      </c>
    </row>
    <row r="9" spans="1:6" ht="18" customHeight="1" x14ac:dyDescent="0.55000000000000004">
      <c r="A9" s="75" t="s">
        <v>47</v>
      </c>
      <c r="B9" s="76"/>
      <c r="C9" s="14">
        <f>C10</f>
        <v>0</v>
      </c>
      <c r="D9" s="14">
        <f>SUM(D10:D11)</f>
        <v>0</v>
      </c>
      <c r="E9" s="14">
        <f t="shared" ref="E9:F9" si="1">SUM(E10:E11)</f>
        <v>0</v>
      </c>
      <c r="F9" s="14">
        <f t="shared" si="1"/>
        <v>0</v>
      </c>
    </row>
    <row r="10" spans="1:6" ht="18" customHeight="1" x14ac:dyDescent="0.55000000000000004">
      <c r="A10" s="77"/>
      <c r="B10" s="78" t="s">
        <v>48</v>
      </c>
      <c r="C10" s="79">
        <f>ROUND(入力シート１!D10/1000,0)</f>
        <v>0</v>
      </c>
      <c r="D10" s="79">
        <f>ROUND(入力シート１!E10/1000,0)</f>
        <v>0</v>
      </c>
      <c r="E10" s="79">
        <f>ROUND(入力シート１!F10/1000,0)</f>
        <v>0</v>
      </c>
      <c r="F10" s="79">
        <f>ROUND(入力シート１!G10/1000,0)</f>
        <v>0</v>
      </c>
    </row>
    <row r="11" spans="1:6" ht="18" customHeight="1" x14ac:dyDescent="0.55000000000000004">
      <c r="A11" s="80"/>
      <c r="B11" s="81" t="s">
        <v>49</v>
      </c>
      <c r="C11" s="33" t="s">
        <v>50</v>
      </c>
      <c r="D11" s="14">
        <f>ROUND(入力シート１!E11/1000,0)</f>
        <v>0</v>
      </c>
      <c r="E11" s="14">
        <f>ROUND(入力シート１!F11/1000,0)</f>
        <v>0</v>
      </c>
      <c r="F11" s="14">
        <f>ROUND(入力シート１!G11/1000,0)</f>
        <v>0</v>
      </c>
    </row>
    <row r="12" spans="1:6" ht="18" customHeight="1" x14ac:dyDescent="0.55000000000000004">
      <c r="A12" s="75" t="s">
        <v>51</v>
      </c>
      <c r="B12" s="76"/>
      <c r="C12" s="14">
        <f>C6-C9</f>
        <v>0</v>
      </c>
      <c r="D12" s="14">
        <f t="shared" ref="D12:F14" si="2">D6-D9</f>
        <v>0</v>
      </c>
      <c r="E12" s="14">
        <f t="shared" si="2"/>
        <v>0</v>
      </c>
      <c r="F12" s="14">
        <f t="shared" si="2"/>
        <v>0</v>
      </c>
    </row>
    <row r="13" spans="1:6" ht="18" customHeight="1" x14ac:dyDescent="0.55000000000000004">
      <c r="A13" s="77"/>
      <c r="B13" s="78" t="s">
        <v>48</v>
      </c>
      <c r="C13" s="79">
        <f>C7-C10</f>
        <v>0</v>
      </c>
      <c r="D13" s="79">
        <f t="shared" si="2"/>
        <v>0</v>
      </c>
      <c r="E13" s="79">
        <f t="shared" si="2"/>
        <v>0</v>
      </c>
      <c r="F13" s="83">
        <f t="shared" si="2"/>
        <v>0</v>
      </c>
    </row>
    <row r="14" spans="1:6" ht="18" customHeight="1" x14ac:dyDescent="0.55000000000000004">
      <c r="A14" s="80"/>
      <c r="B14" s="81" t="s">
        <v>49</v>
      </c>
      <c r="C14" s="33" t="s">
        <v>50</v>
      </c>
      <c r="D14" s="14">
        <f>D8-D11</f>
        <v>0</v>
      </c>
      <c r="E14" s="14">
        <f t="shared" si="2"/>
        <v>0</v>
      </c>
      <c r="F14" s="14">
        <f t="shared" si="2"/>
        <v>0</v>
      </c>
    </row>
    <row r="15" spans="1:6" ht="18" customHeight="1" x14ac:dyDescent="0.55000000000000004">
      <c r="A15" s="75" t="s">
        <v>52</v>
      </c>
      <c r="B15" s="76"/>
      <c r="C15" s="14">
        <f>C16</f>
        <v>0</v>
      </c>
      <c r="D15" s="14">
        <f>SUM(D16:D17)</f>
        <v>0</v>
      </c>
      <c r="E15" s="14">
        <f t="shared" ref="E15:F15" si="3">SUM(E16:E17)</f>
        <v>0</v>
      </c>
      <c r="F15" s="14">
        <f t="shared" si="3"/>
        <v>0</v>
      </c>
    </row>
    <row r="16" spans="1:6" ht="18" customHeight="1" x14ac:dyDescent="0.55000000000000004">
      <c r="A16" s="77" t="s">
        <v>53</v>
      </c>
      <c r="B16" s="78" t="s">
        <v>48</v>
      </c>
      <c r="C16" s="79">
        <f>ROUND(入力シート１!D16/1000,0)</f>
        <v>0</v>
      </c>
      <c r="D16" s="79">
        <f>ROUND(入力シート１!E16/1000,0)</f>
        <v>0</v>
      </c>
      <c r="E16" s="79">
        <f>ROUND(入力シート１!F16/1000,0)</f>
        <v>0</v>
      </c>
      <c r="F16" s="79">
        <f>ROUND(入力シート１!G16/1000,0)</f>
        <v>0</v>
      </c>
    </row>
    <row r="17" spans="1:6" ht="18" customHeight="1" x14ac:dyDescent="0.55000000000000004">
      <c r="A17" s="80"/>
      <c r="B17" s="81" t="s">
        <v>49</v>
      </c>
      <c r="C17" s="33" t="s">
        <v>50</v>
      </c>
      <c r="D17" s="82">
        <f>ROUND(入力シート１!E17/1000,0)</f>
        <v>0</v>
      </c>
      <c r="E17" s="82">
        <f>ROUND(入力シート１!F17/1000,0)</f>
        <v>0</v>
      </c>
      <c r="F17" s="82">
        <f>ROUND(入力シート１!G17/1000,0)</f>
        <v>0</v>
      </c>
    </row>
    <row r="18" spans="1:6" ht="18" customHeight="1" x14ac:dyDescent="0.55000000000000004">
      <c r="A18" s="75" t="s">
        <v>54</v>
      </c>
      <c r="B18" s="76"/>
      <c r="C18" s="14">
        <f>C19</f>
        <v>0</v>
      </c>
      <c r="D18" s="14">
        <f>SUM(D19:D20)</f>
        <v>0</v>
      </c>
      <c r="E18" s="14">
        <f t="shared" ref="E18:F18" si="4">SUM(E19:E20)</f>
        <v>0</v>
      </c>
      <c r="F18" s="14">
        <f t="shared" si="4"/>
        <v>0</v>
      </c>
    </row>
    <row r="19" spans="1:6" ht="18" customHeight="1" x14ac:dyDescent="0.55000000000000004">
      <c r="A19" s="77"/>
      <c r="B19" s="78" t="s">
        <v>48</v>
      </c>
      <c r="C19" s="79">
        <f>C13-C16</f>
        <v>0</v>
      </c>
      <c r="D19" s="79">
        <f>D13-D16</f>
        <v>0</v>
      </c>
      <c r="E19" s="79">
        <f>E13-E16</f>
        <v>0</v>
      </c>
      <c r="F19" s="79">
        <f>F13-F16</f>
        <v>0</v>
      </c>
    </row>
    <row r="20" spans="1:6" ht="18" customHeight="1" x14ac:dyDescent="0.55000000000000004">
      <c r="A20" s="80"/>
      <c r="B20" s="81" t="s">
        <v>49</v>
      </c>
      <c r="C20" s="33" t="s">
        <v>50</v>
      </c>
      <c r="D20" s="14">
        <f>D14-D17</f>
        <v>0</v>
      </c>
      <c r="E20" s="14">
        <f t="shared" ref="E20:F20" si="5">E14-E17</f>
        <v>0</v>
      </c>
      <c r="F20" s="14">
        <f t="shared" si="5"/>
        <v>0</v>
      </c>
    </row>
    <row r="21" spans="1:6" ht="18" customHeight="1" x14ac:dyDescent="0.55000000000000004">
      <c r="A21" s="75" t="s">
        <v>55</v>
      </c>
      <c r="B21" s="76"/>
      <c r="C21" s="14">
        <f>ROUND(入力シート１!D21/1000,0)</f>
        <v>0</v>
      </c>
      <c r="D21" s="14">
        <f>ROUND(入力シート１!E21/1000,0)</f>
        <v>0</v>
      </c>
      <c r="E21" s="14">
        <f>ROUND(入力シート１!F21/1000,0)</f>
        <v>0</v>
      </c>
      <c r="F21" s="14">
        <f>ROUND(入力シート１!G21/1000,0)</f>
        <v>0</v>
      </c>
    </row>
    <row r="22" spans="1:6" ht="18" customHeight="1" x14ac:dyDescent="0.55000000000000004">
      <c r="A22" s="75" t="s">
        <v>56</v>
      </c>
      <c r="B22" s="76"/>
      <c r="C22" s="14">
        <f>C23</f>
        <v>0</v>
      </c>
      <c r="D22" s="14">
        <f>SUM(D23:D24)</f>
        <v>0</v>
      </c>
      <c r="E22" s="14">
        <f t="shared" ref="E22:F22" si="6">SUM(E23:E24)</f>
        <v>0</v>
      </c>
      <c r="F22" s="14">
        <f t="shared" si="6"/>
        <v>0</v>
      </c>
    </row>
    <row r="23" spans="1:6" ht="18" customHeight="1" x14ac:dyDescent="0.55000000000000004">
      <c r="A23" s="77"/>
      <c r="B23" s="78" t="s">
        <v>48</v>
      </c>
      <c r="C23" s="79">
        <f>ROUND(入力シート１!D23/1000,0)</f>
        <v>0</v>
      </c>
      <c r="D23" s="79">
        <f>ROUND(入力シート１!E23/1000,0)</f>
        <v>0</v>
      </c>
      <c r="E23" s="79">
        <f>ROUND(入力シート１!F23/1000,0)</f>
        <v>0</v>
      </c>
      <c r="F23" s="79">
        <f>ROUND(入力シート１!G23/1000,0)</f>
        <v>0</v>
      </c>
    </row>
    <row r="24" spans="1:6" ht="18" customHeight="1" x14ac:dyDescent="0.55000000000000004">
      <c r="A24" s="80"/>
      <c r="B24" s="81" t="s">
        <v>49</v>
      </c>
      <c r="C24" s="33" t="s">
        <v>50</v>
      </c>
      <c r="D24" s="14">
        <f>ROUND(入力シート１!E24/1000,0)</f>
        <v>0</v>
      </c>
      <c r="E24" s="14">
        <f>ROUND(入力シート１!F24/1000,0)</f>
        <v>0</v>
      </c>
      <c r="F24" s="14">
        <f>ROUND(入力シート１!G24/1000,0)</f>
        <v>0</v>
      </c>
    </row>
    <row r="25" spans="1:6" ht="18" customHeight="1" x14ac:dyDescent="0.55000000000000004">
      <c r="A25" s="75" t="s">
        <v>57</v>
      </c>
      <c r="B25" s="76"/>
      <c r="C25" s="14">
        <f>C26</f>
        <v>0</v>
      </c>
      <c r="D25" s="14">
        <f>SUM(D26:D27)</f>
        <v>0</v>
      </c>
      <c r="E25" s="14">
        <f t="shared" ref="E25:F25" si="7">SUM(E26:E27)</f>
        <v>0</v>
      </c>
      <c r="F25" s="14">
        <f t="shared" si="7"/>
        <v>0</v>
      </c>
    </row>
    <row r="26" spans="1:6" ht="18" customHeight="1" x14ac:dyDescent="0.55000000000000004">
      <c r="A26" s="77"/>
      <c r="B26" s="78" t="s">
        <v>48</v>
      </c>
      <c r="C26" s="79">
        <f>ROUND(入力シート１!D26/1000,0)</f>
        <v>0</v>
      </c>
      <c r="D26" s="79">
        <f>ROUND(入力シート１!E26/1000,0)</f>
        <v>0</v>
      </c>
      <c r="E26" s="79">
        <f>ROUND(入力シート１!F26/1000,0)</f>
        <v>0</v>
      </c>
      <c r="F26" s="79">
        <f>ROUND(入力シート１!G26/1000,0)</f>
        <v>0</v>
      </c>
    </row>
    <row r="27" spans="1:6" ht="18" customHeight="1" x14ac:dyDescent="0.55000000000000004">
      <c r="A27" s="80"/>
      <c r="B27" s="81" t="s">
        <v>49</v>
      </c>
      <c r="C27" s="33" t="s">
        <v>50</v>
      </c>
      <c r="D27" s="14">
        <f>ROUND(入力シート１!E27/1000,0)</f>
        <v>0</v>
      </c>
      <c r="E27" s="14">
        <f>ROUND(入力シート１!F27/1000,0)</f>
        <v>0</v>
      </c>
      <c r="F27" s="14">
        <f>ROUND(入力シート１!G27/1000,0)</f>
        <v>0</v>
      </c>
    </row>
    <row r="28" spans="1:6" ht="18" customHeight="1" x14ac:dyDescent="0.55000000000000004">
      <c r="A28" s="75" t="s">
        <v>58</v>
      </c>
      <c r="B28" s="76"/>
      <c r="C28" s="33" t="s">
        <v>46</v>
      </c>
      <c r="D28" s="14">
        <f>SUM(D29:D30)</f>
        <v>0</v>
      </c>
      <c r="E28" s="14">
        <f t="shared" ref="E28:F28" si="8">SUM(E29:E30)</f>
        <v>0</v>
      </c>
      <c r="F28" s="14">
        <f t="shared" si="8"/>
        <v>0</v>
      </c>
    </row>
    <row r="29" spans="1:6" ht="18" customHeight="1" x14ac:dyDescent="0.55000000000000004">
      <c r="A29" s="77"/>
      <c r="B29" s="78" t="s">
        <v>48</v>
      </c>
      <c r="C29" s="84" t="s">
        <v>46</v>
      </c>
      <c r="D29" s="79">
        <f>ROUND(入力シート１!E29/1000,0)</f>
        <v>0</v>
      </c>
      <c r="E29" s="79">
        <f>ROUND(入力シート１!F29/1000,0)</f>
        <v>0</v>
      </c>
      <c r="F29" s="79">
        <f>ROUND(入力シート１!G29/1000,0)</f>
        <v>0</v>
      </c>
    </row>
    <row r="30" spans="1:6" ht="18" customHeight="1" x14ac:dyDescent="0.55000000000000004">
      <c r="A30" s="80"/>
      <c r="B30" s="81" t="s">
        <v>49</v>
      </c>
      <c r="C30" s="33" t="s">
        <v>46</v>
      </c>
      <c r="D30" s="82">
        <f>ROUND(入力シート１!E30/1000,0)</f>
        <v>0</v>
      </c>
      <c r="E30" s="82">
        <f>ROUND(入力シート１!F30/1000,0)</f>
        <v>0</v>
      </c>
      <c r="F30" s="82">
        <f>ROUND(入力シート１!G30/1000,0)</f>
        <v>0</v>
      </c>
    </row>
    <row r="31" spans="1:6" ht="18" customHeight="1" x14ac:dyDescent="0.55000000000000004">
      <c r="A31" s="75" t="s">
        <v>59</v>
      </c>
      <c r="B31" s="76"/>
      <c r="C31" s="33" t="s">
        <v>46</v>
      </c>
      <c r="D31" s="14">
        <f>SUM(D32:D33)</f>
        <v>0</v>
      </c>
      <c r="E31" s="14">
        <f t="shared" ref="E31:F31" si="9">SUM(E32:E33)</f>
        <v>0</v>
      </c>
      <c r="F31" s="14">
        <f t="shared" si="9"/>
        <v>0</v>
      </c>
    </row>
    <row r="32" spans="1:6" ht="18" customHeight="1" x14ac:dyDescent="0.55000000000000004">
      <c r="A32" s="77"/>
      <c r="B32" s="78" t="s">
        <v>48</v>
      </c>
      <c r="C32" s="84" t="s">
        <v>46</v>
      </c>
      <c r="D32" s="79">
        <f>ROUND(入力シート１!E32/1000,0)</f>
        <v>0</v>
      </c>
      <c r="E32" s="79">
        <f>ROUND(入力シート１!F32/1000,0)</f>
        <v>0</v>
      </c>
      <c r="F32" s="79">
        <f>ROUND(入力シート１!G32/1000,0)</f>
        <v>0</v>
      </c>
    </row>
    <row r="33" spans="1:6" ht="18" customHeight="1" x14ac:dyDescent="0.55000000000000004">
      <c r="A33" s="80"/>
      <c r="B33" s="81" t="s">
        <v>49</v>
      </c>
      <c r="C33" s="33" t="s">
        <v>46</v>
      </c>
      <c r="D33" s="14">
        <f>ROUND(入力シート１!E33/1000,0)</f>
        <v>0</v>
      </c>
      <c r="E33" s="14">
        <f>ROUND(入力シート１!F33/1000,0)</f>
        <v>0</v>
      </c>
      <c r="F33" s="14">
        <f>ROUND(入力シート１!G33/1000,0)</f>
        <v>0</v>
      </c>
    </row>
    <row r="34" spans="1:6" ht="18" customHeight="1" x14ac:dyDescent="0.55000000000000004">
      <c r="A34" s="75" t="s">
        <v>60</v>
      </c>
      <c r="B34" s="76"/>
      <c r="C34" s="14">
        <f>C35</f>
        <v>0</v>
      </c>
      <c r="D34" s="14">
        <f>SUM(D35:D36)</f>
        <v>0</v>
      </c>
      <c r="E34" s="14">
        <f>SUM(E35:E36)</f>
        <v>0</v>
      </c>
      <c r="F34" s="14">
        <f>SUM(F35:F36)</f>
        <v>0</v>
      </c>
    </row>
    <row r="35" spans="1:6" ht="18" customHeight="1" x14ac:dyDescent="0.55000000000000004">
      <c r="A35" s="77"/>
      <c r="B35" s="78" t="s">
        <v>48</v>
      </c>
      <c r="C35" s="79">
        <f>ROUND((入力シート１!D35+入力シート１!D38)/1000,0)</f>
        <v>0</v>
      </c>
      <c r="D35" s="79">
        <f>ROUND((入力シート１!E35+入力シート１!E38)/1000,0)</f>
        <v>0</v>
      </c>
      <c r="E35" s="79">
        <f>ROUND((入力シート１!F35+入力シート１!F38)/1000,0)</f>
        <v>0</v>
      </c>
      <c r="F35" s="79">
        <f>ROUND((入力シート１!G35+入力シート１!G38)/1000,0)</f>
        <v>0</v>
      </c>
    </row>
    <row r="36" spans="1:6" ht="18" customHeight="1" x14ac:dyDescent="0.55000000000000004">
      <c r="A36" s="80"/>
      <c r="B36" s="81" t="s">
        <v>49</v>
      </c>
      <c r="C36" s="33" t="s">
        <v>50</v>
      </c>
      <c r="D36" s="14">
        <f>ROUND((入力シート１!E36+入力シート１!E39)/1000,0)</f>
        <v>0</v>
      </c>
      <c r="E36" s="14">
        <f>ROUND((入力シート１!F36+入力シート１!F39)/1000,0)</f>
        <v>0</v>
      </c>
      <c r="F36" s="14">
        <f>ROUND((入力シート１!G36+入力シート１!G39)/1000,0)</f>
        <v>0</v>
      </c>
    </row>
    <row r="37" spans="1:6" ht="18" customHeight="1" x14ac:dyDescent="0.55000000000000004">
      <c r="A37" s="75" t="s">
        <v>61</v>
      </c>
      <c r="B37" s="76"/>
      <c r="C37" s="14">
        <f>C38</f>
        <v>0</v>
      </c>
      <c r="D37" s="14">
        <f>SUM(D38:D39)</f>
        <v>0</v>
      </c>
      <c r="E37" s="14">
        <f t="shared" ref="E37:F37" si="10">SUM(E38:E39)</f>
        <v>0</v>
      </c>
      <c r="F37" s="14">
        <f t="shared" si="10"/>
        <v>0</v>
      </c>
    </row>
    <row r="38" spans="1:6" ht="18" customHeight="1" x14ac:dyDescent="0.55000000000000004">
      <c r="A38" s="77" t="s">
        <v>62</v>
      </c>
      <c r="B38" s="78" t="s">
        <v>48</v>
      </c>
      <c r="C38" s="79">
        <f>SUM(C19,C26,C35)</f>
        <v>0</v>
      </c>
      <c r="D38" s="79">
        <f>SUM(D19,D26,D35)</f>
        <v>0</v>
      </c>
      <c r="E38" s="79">
        <f t="shared" ref="E38:F39" si="11">SUM(E19,E26,E35)</f>
        <v>0</v>
      </c>
      <c r="F38" s="79">
        <f t="shared" si="11"/>
        <v>0</v>
      </c>
    </row>
    <row r="39" spans="1:6" ht="18" customHeight="1" x14ac:dyDescent="0.55000000000000004">
      <c r="A39" s="80"/>
      <c r="B39" s="81" t="s">
        <v>49</v>
      </c>
      <c r="C39" s="33" t="s">
        <v>50</v>
      </c>
      <c r="D39" s="14">
        <f>SUM(D20,D27,D36)</f>
        <v>0</v>
      </c>
      <c r="E39" s="14">
        <f t="shared" si="11"/>
        <v>0</v>
      </c>
      <c r="F39" s="14">
        <f t="shared" si="11"/>
        <v>0</v>
      </c>
    </row>
    <row r="40" spans="1:6" ht="18" customHeight="1" x14ac:dyDescent="0.55000000000000004">
      <c r="A40" s="75" t="s">
        <v>63</v>
      </c>
      <c r="B40" s="76"/>
      <c r="C40" s="85">
        <f>C41</f>
        <v>0</v>
      </c>
      <c r="D40" s="85">
        <f>SUM(D41:D42)</f>
        <v>0</v>
      </c>
      <c r="E40" s="85">
        <f t="shared" ref="E40:F40" si="12">SUM(E41:E42)</f>
        <v>0</v>
      </c>
      <c r="F40" s="85">
        <f t="shared" si="12"/>
        <v>0</v>
      </c>
    </row>
    <row r="41" spans="1:6" ht="18" customHeight="1" x14ac:dyDescent="0.55000000000000004">
      <c r="A41" s="77"/>
      <c r="B41" s="78" t="s">
        <v>48</v>
      </c>
      <c r="C41" s="86">
        <f>入力シート１!D44</f>
        <v>0</v>
      </c>
      <c r="D41" s="86">
        <f>入力シート１!E44</f>
        <v>0</v>
      </c>
      <c r="E41" s="86">
        <f>入力シート１!F44</f>
        <v>0</v>
      </c>
      <c r="F41" s="86">
        <f>入力シート１!G44</f>
        <v>0</v>
      </c>
    </row>
    <row r="42" spans="1:6" ht="18" customHeight="1" x14ac:dyDescent="0.55000000000000004">
      <c r="A42" s="80"/>
      <c r="B42" s="81" t="s">
        <v>49</v>
      </c>
      <c r="C42" s="33" t="s">
        <v>50</v>
      </c>
      <c r="D42" s="87">
        <f>入力シート１!E45</f>
        <v>0</v>
      </c>
      <c r="E42" s="87">
        <f>入力シート１!F45</f>
        <v>0</v>
      </c>
      <c r="F42" s="87">
        <f>入力シート１!G45</f>
        <v>0</v>
      </c>
    </row>
    <row r="43" spans="1:6" ht="18" customHeight="1" x14ac:dyDescent="0.55000000000000004">
      <c r="A43" s="88" t="s">
        <v>64</v>
      </c>
      <c r="B43" s="89"/>
      <c r="C43" s="33" t="s">
        <v>50</v>
      </c>
      <c r="D43" s="33" t="s">
        <v>50</v>
      </c>
      <c r="E43" s="33" t="s">
        <v>50</v>
      </c>
      <c r="F43" s="33" t="s">
        <v>46</v>
      </c>
    </row>
    <row r="44" spans="1:6" ht="18" customHeight="1" x14ac:dyDescent="0.55000000000000004">
      <c r="A44" s="90" t="s">
        <v>65</v>
      </c>
      <c r="B44" s="78" t="s">
        <v>48</v>
      </c>
      <c r="C44" s="79" t="e">
        <f>ROUND(C38/C41,0)</f>
        <v>#DIV/0!</v>
      </c>
      <c r="D44" s="79" t="e">
        <f t="shared" ref="D44" si="13">ROUND(D38/D41,0)</f>
        <v>#DIV/0!</v>
      </c>
      <c r="E44" s="79" t="e">
        <f>ROUND(E38/E41,0)</f>
        <v>#DIV/0!</v>
      </c>
      <c r="F44" s="79" t="e">
        <f>ROUND(F38/F41,0)</f>
        <v>#DIV/0!</v>
      </c>
    </row>
    <row r="45" spans="1:6" ht="18" customHeight="1" x14ac:dyDescent="0.55000000000000004">
      <c r="A45" s="80"/>
      <c r="B45" s="81" t="s">
        <v>49</v>
      </c>
      <c r="C45" s="33" t="s">
        <v>50</v>
      </c>
      <c r="D45" s="14" t="str">
        <f>IF(D42=0,"",ROUND(D39/D42,0))</f>
        <v/>
      </c>
      <c r="E45" s="14" t="str">
        <f>IF(E42=0,"",ROUND(E39/E42,0))</f>
        <v/>
      </c>
      <c r="F45" s="14" t="str">
        <f>IF(F42=0,"",ROUND(F39/F42,0))</f>
        <v/>
      </c>
    </row>
  </sheetData>
  <sheetProtection algorithmName="SHA-512" hashValue="zLzPqEv2pvi5lpGgOIEaVVNA9rRclwU7UjFpJNdeV6KN9bhkNMJNdO82TxR096/lBu512WNgpkdeov0kP+glqg==" saltValue="dk6RgAWfBq5u/MiNSS4quA==" spinCount="100000" sheet="1" objects="1" scenarios="1"/>
  <phoneticPr fontId="1"/>
  <printOptions horizontalCentered="1"/>
  <pageMargins left="0.70866141732283472" right="0.70866141732283472" top="0.74803149606299213" bottom="0.74803149606299213" header="0.31496062992125984" footer="0.31496062992125984"/>
  <pageSetup paperSize="9" scale="87"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6"/>
  <sheetViews>
    <sheetView workbookViewId="0">
      <selection activeCell="C5" sqref="C5"/>
    </sheetView>
  </sheetViews>
  <sheetFormatPr defaultColWidth="9" defaultRowHeight="18" x14ac:dyDescent="0.55000000000000004"/>
  <cols>
    <col min="1" max="1" width="21.08203125" style="45" customWidth="1"/>
    <col min="2" max="7" width="12.75" style="45" customWidth="1"/>
    <col min="8" max="16384" width="9" style="45"/>
  </cols>
  <sheetData>
    <row r="1" spans="1:7" ht="18.5" thickBot="1" x14ac:dyDescent="0.6">
      <c r="A1" s="91" t="s">
        <v>66</v>
      </c>
      <c r="E1" s="92"/>
      <c r="F1" s="92"/>
    </row>
    <row r="2" spans="1:7" ht="19" thickTop="1" thickBot="1" x14ac:dyDescent="0.6">
      <c r="A2" s="91"/>
      <c r="E2" s="93" t="s">
        <v>67</v>
      </c>
      <c r="F2" s="94" t="s">
        <v>122</v>
      </c>
    </row>
    <row r="3" spans="1:7" ht="18" customHeight="1" thickTop="1" x14ac:dyDescent="0.55000000000000004">
      <c r="G3" s="95" t="s">
        <v>68</v>
      </c>
    </row>
    <row r="4" spans="1:7" ht="18" customHeight="1" x14ac:dyDescent="0.55000000000000004">
      <c r="A4" s="161"/>
      <c r="B4" s="96" t="s">
        <v>2</v>
      </c>
      <c r="C4" s="96" t="s">
        <v>3</v>
      </c>
      <c r="D4" s="96" t="s">
        <v>4</v>
      </c>
      <c r="E4" s="96" t="s">
        <v>5</v>
      </c>
      <c r="F4" s="96" t="s">
        <v>6</v>
      </c>
      <c r="G4" s="96" t="s">
        <v>7</v>
      </c>
    </row>
    <row r="5" spans="1:7" ht="18" customHeight="1" x14ac:dyDescent="0.55000000000000004">
      <c r="A5" s="162"/>
      <c r="B5" s="97" t="s">
        <v>69</v>
      </c>
      <c r="C5" s="97" t="s">
        <v>69</v>
      </c>
      <c r="D5" s="97" t="s">
        <v>69</v>
      </c>
      <c r="E5" s="97" t="s">
        <v>69</v>
      </c>
      <c r="F5" s="97" t="s">
        <v>69</v>
      </c>
      <c r="G5" s="97" t="s">
        <v>69</v>
      </c>
    </row>
    <row r="6" spans="1:7" ht="18" customHeight="1" x14ac:dyDescent="0.55000000000000004">
      <c r="A6" s="98" t="s">
        <v>8</v>
      </c>
      <c r="B6" s="166" t="str">
        <f>IF(B7="","",B7)</f>
        <v/>
      </c>
      <c r="C6" s="99" t="str">
        <f>IF(C7="","",C7)</f>
        <v/>
      </c>
      <c r="D6" s="100">
        <f>D7</f>
        <v>0</v>
      </c>
      <c r="E6" s="100">
        <f t="shared" ref="E6:G6" si="0">SUM(E7:E8)</f>
        <v>0</v>
      </c>
      <c r="F6" s="100">
        <f t="shared" si="0"/>
        <v>0</v>
      </c>
      <c r="G6" s="100">
        <f t="shared" si="0"/>
        <v>0</v>
      </c>
    </row>
    <row r="7" spans="1:7" ht="18" customHeight="1" x14ac:dyDescent="0.55000000000000004">
      <c r="A7" s="163" t="s">
        <v>44</v>
      </c>
      <c r="B7" s="101"/>
      <c r="C7" s="101"/>
      <c r="D7" s="101"/>
      <c r="E7" s="101"/>
      <c r="F7" s="101"/>
      <c r="G7" s="101"/>
    </row>
    <row r="8" spans="1:7" ht="18" customHeight="1" x14ac:dyDescent="0.55000000000000004">
      <c r="A8" s="163" t="s">
        <v>45</v>
      </c>
      <c r="B8" s="102" t="s">
        <v>46</v>
      </c>
      <c r="C8" s="102" t="s">
        <v>46</v>
      </c>
      <c r="D8" s="102" t="s">
        <v>46</v>
      </c>
      <c r="E8" s="103"/>
      <c r="F8" s="103"/>
      <c r="G8" s="103"/>
    </row>
    <row r="9" spans="1:7" ht="18" customHeight="1" x14ac:dyDescent="0.55000000000000004">
      <c r="A9" s="98" t="s">
        <v>70</v>
      </c>
      <c r="B9" s="166" t="str">
        <f>IF(B6="","",B10)</f>
        <v/>
      </c>
      <c r="C9" s="99" t="str">
        <f>IF(C6="","",C10)</f>
        <v/>
      </c>
      <c r="D9" s="100">
        <f>D10</f>
        <v>0</v>
      </c>
      <c r="E9" s="100">
        <f t="shared" ref="E9:G9" si="1">SUM(E10:E11)</f>
        <v>0</v>
      </c>
      <c r="F9" s="100">
        <f t="shared" si="1"/>
        <v>0</v>
      </c>
      <c r="G9" s="100">
        <f t="shared" si="1"/>
        <v>0</v>
      </c>
    </row>
    <row r="10" spans="1:7" ht="18" customHeight="1" x14ac:dyDescent="0.55000000000000004">
      <c r="A10" s="163" t="s">
        <v>48</v>
      </c>
      <c r="B10" s="101"/>
      <c r="C10" s="101"/>
      <c r="D10" s="101"/>
      <c r="E10" s="101"/>
      <c r="F10" s="101"/>
      <c r="G10" s="101"/>
    </row>
    <row r="11" spans="1:7" ht="18" customHeight="1" x14ac:dyDescent="0.55000000000000004">
      <c r="A11" s="163" t="s">
        <v>49</v>
      </c>
      <c r="B11" s="102" t="s">
        <v>46</v>
      </c>
      <c r="C11" s="102" t="s">
        <v>46</v>
      </c>
      <c r="D11" s="102" t="s">
        <v>50</v>
      </c>
      <c r="E11" s="103"/>
      <c r="F11" s="103"/>
      <c r="G11" s="103"/>
    </row>
    <row r="12" spans="1:7" ht="18" customHeight="1" x14ac:dyDescent="0.55000000000000004">
      <c r="A12" s="98" t="s">
        <v>71</v>
      </c>
      <c r="B12" s="100" t="str">
        <f>IF(B6="","",B6-B9)</f>
        <v/>
      </c>
      <c r="C12" s="100" t="str">
        <f>IF(C6="","",C6-C9)</f>
        <v/>
      </c>
      <c r="D12" s="100">
        <f>D6-D9</f>
        <v>0</v>
      </c>
      <c r="E12" s="100">
        <f t="shared" ref="E12:G14" si="2">E6-E9</f>
        <v>0</v>
      </c>
      <c r="F12" s="100">
        <f t="shared" si="2"/>
        <v>0</v>
      </c>
      <c r="G12" s="100">
        <f t="shared" si="2"/>
        <v>0</v>
      </c>
    </row>
    <row r="13" spans="1:7" ht="18" customHeight="1" x14ac:dyDescent="0.55000000000000004">
      <c r="A13" s="163" t="s">
        <v>48</v>
      </c>
      <c r="B13" s="104" t="str">
        <f>IF(B6="","",B7-B10)</f>
        <v/>
      </c>
      <c r="C13" s="100" t="str">
        <f>IF(C6="","",C7-C10)</f>
        <v/>
      </c>
      <c r="D13" s="100">
        <f>D7-D10</f>
        <v>0</v>
      </c>
      <c r="E13" s="100">
        <f t="shared" si="2"/>
        <v>0</v>
      </c>
      <c r="F13" s="100">
        <f t="shared" si="2"/>
        <v>0</v>
      </c>
      <c r="G13" s="100">
        <f t="shared" si="2"/>
        <v>0</v>
      </c>
    </row>
    <row r="14" spans="1:7" ht="18" customHeight="1" x14ac:dyDescent="0.55000000000000004">
      <c r="A14" s="163" t="s">
        <v>49</v>
      </c>
      <c r="B14" s="102" t="s">
        <v>46</v>
      </c>
      <c r="C14" s="102" t="s">
        <v>46</v>
      </c>
      <c r="D14" s="102" t="s">
        <v>46</v>
      </c>
      <c r="E14" s="100">
        <f t="shared" si="2"/>
        <v>0</v>
      </c>
      <c r="F14" s="100">
        <f t="shared" si="2"/>
        <v>0</v>
      </c>
      <c r="G14" s="100">
        <f t="shared" si="2"/>
        <v>0</v>
      </c>
    </row>
    <row r="15" spans="1:7" ht="18" customHeight="1" x14ac:dyDescent="0.55000000000000004">
      <c r="A15" s="105" t="s">
        <v>72</v>
      </c>
      <c r="B15" s="100" t="str">
        <f>IF(B6="","",SUM(B16:B17))</f>
        <v/>
      </c>
      <c r="C15" s="100" t="str">
        <f>IF(C6="","",SUM(C16:C17))</f>
        <v/>
      </c>
      <c r="D15" s="100">
        <f>D16</f>
        <v>0</v>
      </c>
      <c r="E15" s="100">
        <f t="shared" ref="E15:G15" si="3">SUM(E16:E17)</f>
        <v>0</v>
      </c>
      <c r="F15" s="100">
        <f t="shared" si="3"/>
        <v>0</v>
      </c>
      <c r="G15" s="100">
        <f t="shared" si="3"/>
        <v>0</v>
      </c>
    </row>
    <row r="16" spans="1:7" ht="18" customHeight="1" x14ac:dyDescent="0.55000000000000004">
      <c r="A16" s="163" t="s">
        <v>48</v>
      </c>
      <c r="B16" s="101"/>
      <c r="C16" s="101"/>
      <c r="D16" s="101"/>
      <c r="E16" s="103"/>
      <c r="F16" s="103"/>
      <c r="G16" s="103"/>
    </row>
    <row r="17" spans="1:7" ht="18" customHeight="1" x14ac:dyDescent="0.55000000000000004">
      <c r="A17" s="163" t="s">
        <v>49</v>
      </c>
      <c r="B17" s="102" t="s">
        <v>46</v>
      </c>
      <c r="C17" s="102" t="s">
        <v>46</v>
      </c>
      <c r="D17" s="102" t="s">
        <v>46</v>
      </c>
      <c r="E17" s="103"/>
      <c r="F17" s="103"/>
      <c r="G17" s="103"/>
    </row>
    <row r="18" spans="1:7" ht="18" customHeight="1" x14ac:dyDescent="0.55000000000000004">
      <c r="A18" s="98" t="s">
        <v>73</v>
      </c>
      <c r="B18" s="100" t="str">
        <f>IF(B6="","",B12-B15)</f>
        <v/>
      </c>
      <c r="C18" s="100" t="str">
        <f t="shared" ref="C18" si="4">IF(C6="","",C12-C15)</f>
        <v/>
      </c>
      <c r="D18" s="100">
        <f>D12-D15</f>
        <v>0</v>
      </c>
      <c r="E18" s="100">
        <f t="shared" ref="E18:G20" si="5">E12-E15</f>
        <v>0</v>
      </c>
      <c r="F18" s="100">
        <f t="shared" si="5"/>
        <v>0</v>
      </c>
      <c r="G18" s="100">
        <f t="shared" si="5"/>
        <v>0</v>
      </c>
    </row>
    <row r="19" spans="1:7" ht="18" customHeight="1" x14ac:dyDescent="0.55000000000000004">
      <c r="A19" s="163" t="s">
        <v>48</v>
      </c>
      <c r="B19" s="100" t="str">
        <f>IF(B6="","",B13-B16)</f>
        <v/>
      </c>
      <c r="C19" s="100" t="str">
        <f>IF(C6="","",C13-C16)</f>
        <v/>
      </c>
      <c r="D19" s="100">
        <f>D13-D16</f>
        <v>0</v>
      </c>
      <c r="E19" s="100">
        <f t="shared" si="5"/>
        <v>0</v>
      </c>
      <c r="F19" s="100">
        <f t="shared" si="5"/>
        <v>0</v>
      </c>
      <c r="G19" s="100">
        <f t="shared" si="5"/>
        <v>0</v>
      </c>
    </row>
    <row r="20" spans="1:7" ht="18" customHeight="1" x14ac:dyDescent="0.55000000000000004">
      <c r="A20" s="163" t="s">
        <v>49</v>
      </c>
      <c r="B20" s="102" t="s">
        <v>46</v>
      </c>
      <c r="C20" s="102" t="s">
        <v>46</v>
      </c>
      <c r="D20" s="102" t="s">
        <v>46</v>
      </c>
      <c r="E20" s="100">
        <f t="shared" si="5"/>
        <v>0</v>
      </c>
      <c r="F20" s="100">
        <f t="shared" si="5"/>
        <v>0</v>
      </c>
      <c r="G20" s="100">
        <f t="shared" si="5"/>
        <v>0</v>
      </c>
    </row>
    <row r="21" spans="1:7" ht="18" customHeight="1" x14ac:dyDescent="0.55000000000000004">
      <c r="A21" s="98" t="s">
        <v>74</v>
      </c>
      <c r="B21" s="106"/>
      <c r="C21" s="107"/>
      <c r="D21" s="103"/>
      <c r="E21" s="103"/>
      <c r="F21" s="103"/>
      <c r="G21" s="103"/>
    </row>
    <row r="22" spans="1:7" ht="18" customHeight="1" x14ac:dyDescent="0.55000000000000004">
      <c r="A22" s="98" t="s">
        <v>75</v>
      </c>
      <c r="B22" s="100" t="str">
        <f>IF(B6="","",B23)</f>
        <v/>
      </c>
      <c r="C22" s="100" t="str">
        <f>IF(C6="","",C23)</f>
        <v/>
      </c>
      <c r="D22" s="100">
        <f>D23</f>
        <v>0</v>
      </c>
      <c r="E22" s="100">
        <f>SUM(E23:E24)</f>
        <v>0</v>
      </c>
      <c r="F22" s="100">
        <f>SUM(F23:F24)</f>
        <v>0</v>
      </c>
      <c r="G22" s="100">
        <f>SUM(G23:G24)</f>
        <v>0</v>
      </c>
    </row>
    <row r="23" spans="1:7" ht="18" customHeight="1" x14ac:dyDescent="0.55000000000000004">
      <c r="A23" s="163" t="s">
        <v>48</v>
      </c>
      <c r="B23" s="108" t="str">
        <f>IF(B6="","",IF($F$2="法人",#REF!,IF(入力シート１!$F$2="個人事業主",入力シート２【個人事業主用】!B9)))</f>
        <v/>
      </c>
      <c r="C23" s="108" t="str">
        <f>IF(C6="","",IF($F$2="法人",#REF!,IF(入力シート１!$F$2="個人事業主",入力シート２【個人事業主用】!C9)))</f>
        <v/>
      </c>
      <c r="D23" s="108">
        <f>IF(D6="","",IF($F$2="法人",#REF!,IF(入力シート１!$F$2="個人事業主",入力シート２【個人事業主用】!D9)))</f>
        <v>0</v>
      </c>
      <c r="E23" s="108">
        <f>IF(E6="","",IF($F$2="法人",#REF!,IF(入力シート１!$F$2="個人事業主",入力シート２【個人事業主用】!E9)))</f>
        <v>0</v>
      </c>
      <c r="F23" s="108">
        <f>IF(F6="","",IF($F$2="法人",#REF!,IF(入力シート１!$F$2="個人事業主",入力シート２【個人事業主用】!F9)))</f>
        <v>0</v>
      </c>
      <c r="G23" s="108">
        <f>IF(G6="","",IF($F$2="法人",#REF!,IF(入力シート１!$F$2="個人事業主",入力シート２【個人事業主用】!G9)))</f>
        <v>0</v>
      </c>
    </row>
    <row r="24" spans="1:7" ht="18" customHeight="1" x14ac:dyDescent="0.55000000000000004">
      <c r="A24" s="163" t="s">
        <v>49</v>
      </c>
      <c r="B24" s="102" t="s">
        <v>46</v>
      </c>
      <c r="C24" s="102" t="s">
        <v>46</v>
      </c>
      <c r="D24" s="102" t="s">
        <v>46</v>
      </c>
      <c r="E24" s="108">
        <f>IF($F$2="法人",#REF!,IF(入力シート１!$F$2="個人事業主",入力シート２【個人事業主用】!E16))</f>
        <v>0</v>
      </c>
      <c r="F24" s="108">
        <f>IF($F$2="法人",#REF!,IF(入力シート１!$F$2="個人事業主",入力シート２【個人事業主用】!F16))</f>
        <v>0</v>
      </c>
      <c r="G24" s="108">
        <f>IF($F$2="法人",#REF!,IF(入力シート１!$F$2="個人事業主",入力シート２【個人事業主用】!G16))</f>
        <v>0</v>
      </c>
    </row>
    <row r="25" spans="1:7" ht="18" customHeight="1" x14ac:dyDescent="0.55000000000000004">
      <c r="A25" s="98" t="s">
        <v>76</v>
      </c>
      <c r="B25" s="100" t="str">
        <f>IF(B6="","",B26)</f>
        <v/>
      </c>
      <c r="C25" s="100" t="str">
        <f>IF(C6="","",C26)</f>
        <v/>
      </c>
      <c r="D25" s="100">
        <f>D26</f>
        <v>0</v>
      </c>
      <c r="E25" s="100">
        <f t="shared" ref="E25:G25" si="6">SUM(E26:E27)</f>
        <v>0</v>
      </c>
      <c r="F25" s="100">
        <f t="shared" si="6"/>
        <v>0</v>
      </c>
      <c r="G25" s="100">
        <f t="shared" si="6"/>
        <v>0</v>
      </c>
    </row>
    <row r="26" spans="1:7" ht="18" customHeight="1" x14ac:dyDescent="0.55000000000000004">
      <c r="A26" s="163" t="s">
        <v>48</v>
      </c>
      <c r="B26" s="108" t="str">
        <f>IF(B6="","",IF($F$2="法人",#REF!,IF(入力シート１!$F$2="個人事業主",入力シート２【個人事業主用】!B25)))</f>
        <v/>
      </c>
      <c r="C26" s="108" t="str">
        <f>IF(C6="","",IF($F$2="法人",#REF!,IF(入力シート１!$F$2="個人事業主",入力シート２【個人事業主用】!C25)))</f>
        <v/>
      </c>
      <c r="D26" s="108">
        <f>IF(D6="","",IF($F$2="法人",#REF!,IF(入力シート１!$F$2="個人事業主",入力シート２【個人事業主用】!D25)))</f>
        <v>0</v>
      </c>
      <c r="E26" s="108">
        <f>IF(E6="","",IF($F$2="法人",#REF!,IF(入力シート１!$F$2="個人事業主",入力シート２【個人事業主用】!E25)))</f>
        <v>0</v>
      </c>
      <c r="F26" s="108">
        <f>IF(F6="","",IF($F$2="法人",#REF!,IF(入力シート１!$F$2="個人事業主",入力シート２【個人事業主用】!F25)))</f>
        <v>0</v>
      </c>
      <c r="G26" s="108">
        <f>IF(G6="","",IF($F$2="法人",#REF!,IF(入力シート１!$F$2="個人事業主",入力シート２【個人事業主用】!G25)))</f>
        <v>0</v>
      </c>
    </row>
    <row r="27" spans="1:7" ht="18" customHeight="1" x14ac:dyDescent="0.55000000000000004">
      <c r="A27" s="163" t="s">
        <v>49</v>
      </c>
      <c r="B27" s="102" t="s">
        <v>46</v>
      </c>
      <c r="C27" s="102" t="s">
        <v>46</v>
      </c>
      <c r="D27" s="102" t="s">
        <v>46</v>
      </c>
      <c r="E27" s="108">
        <f>IF($F$2="法人",#REF!,IF(入力シート１!$F$2="個人事業主",入力シート２【個人事業主用】!E33))</f>
        <v>0</v>
      </c>
      <c r="F27" s="108">
        <f>IF($F$2="法人",#REF!,IF(入力シート１!$F$2="個人事業主",入力シート２【個人事業主用】!F33))</f>
        <v>0</v>
      </c>
      <c r="G27" s="108">
        <f>IF($F$2="法人",#REF!,IF(入力シート１!$F$2="個人事業主",入力シート２【個人事業主用】!G33))</f>
        <v>0</v>
      </c>
    </row>
    <row r="28" spans="1:7" ht="18" customHeight="1" x14ac:dyDescent="0.55000000000000004">
      <c r="A28" s="98" t="s">
        <v>77</v>
      </c>
      <c r="B28" s="102" t="s">
        <v>46</v>
      </c>
      <c r="C28" s="102" t="s">
        <v>46</v>
      </c>
      <c r="D28" s="102" t="s">
        <v>46</v>
      </c>
      <c r="E28" s="100">
        <f t="shared" ref="E28:G28" si="7">SUM(E29:E30)</f>
        <v>0</v>
      </c>
      <c r="F28" s="100">
        <f t="shared" si="7"/>
        <v>0</v>
      </c>
      <c r="G28" s="100">
        <f t="shared" si="7"/>
        <v>0</v>
      </c>
    </row>
    <row r="29" spans="1:7" ht="18" customHeight="1" x14ac:dyDescent="0.55000000000000004">
      <c r="A29" s="163" t="s">
        <v>48</v>
      </c>
      <c r="B29" s="102" t="s">
        <v>46</v>
      </c>
      <c r="C29" s="102" t="s">
        <v>46</v>
      </c>
      <c r="D29" s="102" t="s">
        <v>50</v>
      </c>
      <c r="E29" s="103"/>
      <c r="F29" s="103"/>
      <c r="G29" s="103"/>
    </row>
    <row r="30" spans="1:7" ht="18" customHeight="1" x14ac:dyDescent="0.55000000000000004">
      <c r="A30" s="163" t="s">
        <v>49</v>
      </c>
      <c r="B30" s="102" t="s">
        <v>46</v>
      </c>
      <c r="C30" s="102" t="s">
        <v>46</v>
      </c>
      <c r="D30" s="102" t="s">
        <v>46</v>
      </c>
      <c r="E30" s="103"/>
      <c r="F30" s="103"/>
      <c r="G30" s="103"/>
    </row>
    <row r="31" spans="1:7" ht="18" customHeight="1" x14ac:dyDescent="0.55000000000000004">
      <c r="A31" s="98" t="s">
        <v>78</v>
      </c>
      <c r="B31" s="102" t="s">
        <v>46</v>
      </c>
      <c r="C31" s="102" t="s">
        <v>46</v>
      </c>
      <c r="D31" s="102" t="s">
        <v>46</v>
      </c>
      <c r="E31" s="100">
        <f t="shared" ref="E31:G31" si="8">SUM(E32:E33)</f>
        <v>0</v>
      </c>
      <c r="F31" s="100">
        <f t="shared" si="8"/>
        <v>0</v>
      </c>
      <c r="G31" s="100">
        <f t="shared" si="8"/>
        <v>0</v>
      </c>
    </row>
    <row r="32" spans="1:7" ht="18" customHeight="1" x14ac:dyDescent="0.55000000000000004">
      <c r="A32" s="163" t="s">
        <v>48</v>
      </c>
      <c r="B32" s="102" t="s">
        <v>46</v>
      </c>
      <c r="C32" s="102" t="s">
        <v>46</v>
      </c>
      <c r="D32" s="102" t="s">
        <v>50</v>
      </c>
      <c r="E32" s="103"/>
      <c r="F32" s="103"/>
      <c r="G32" s="103"/>
    </row>
    <row r="33" spans="1:7" ht="18" customHeight="1" x14ac:dyDescent="0.55000000000000004">
      <c r="A33" s="163" t="s">
        <v>49</v>
      </c>
      <c r="B33" s="102" t="s">
        <v>46</v>
      </c>
      <c r="C33" s="102" t="s">
        <v>46</v>
      </c>
      <c r="D33" s="102" t="s">
        <v>46</v>
      </c>
      <c r="E33" s="103"/>
      <c r="F33" s="103"/>
      <c r="G33" s="103"/>
    </row>
    <row r="34" spans="1:7" ht="18" customHeight="1" x14ac:dyDescent="0.55000000000000004">
      <c r="A34" s="98" t="s">
        <v>79</v>
      </c>
      <c r="B34" s="100" t="str">
        <f>IF(B6="","",B35)</f>
        <v/>
      </c>
      <c r="C34" s="100" t="str">
        <f>IF(C6="","",C35)</f>
        <v/>
      </c>
      <c r="D34" s="100">
        <f>D35</f>
        <v>0</v>
      </c>
      <c r="E34" s="100">
        <f>SUM(E35:E36)</f>
        <v>0</v>
      </c>
      <c r="F34" s="100">
        <f>SUM(F35:F36)</f>
        <v>0</v>
      </c>
      <c r="G34" s="100">
        <f>SUM(G35:G36)</f>
        <v>0</v>
      </c>
    </row>
    <row r="35" spans="1:7" ht="18" customHeight="1" x14ac:dyDescent="0.55000000000000004">
      <c r="A35" s="163" t="s">
        <v>48</v>
      </c>
      <c r="B35" s="108" t="str">
        <f>IF(B6="","",IF($F$2="法人",#REF!,IF(入力シート１!$F$2="個人事業主",入力シート２【個人事業主用】!B42)))</f>
        <v/>
      </c>
      <c r="C35" s="108" t="str">
        <f>IF(C6="","",IF($F$2="法人",#REF!,IF(入力シート１!$F$2="個人事業主",入力シート２【個人事業主用】!C42)))</f>
        <v/>
      </c>
      <c r="D35" s="108">
        <f>IF(D6="","",IF($F$2="法人",#REF!,IF(入力シート１!$F$2="個人事業主",入力シート２【個人事業主用】!D42)))</f>
        <v>0</v>
      </c>
      <c r="E35" s="108">
        <f>IF(E6="","",IF($F$2="法人",#REF!,IF(入力シート１!$F$2="個人事業主",入力シート２【個人事業主用】!E42)))</f>
        <v>0</v>
      </c>
      <c r="F35" s="108">
        <f>IF(F6="","",IF($F$2="法人",#REF!,IF(入力シート１!$F$2="個人事業主",入力シート２【個人事業主用】!F42)))</f>
        <v>0</v>
      </c>
      <c r="G35" s="108">
        <f>IF(G6="","",IF($F$2="法人",#REF!,IF(入力シート１!$F$2="個人事業主",入力シート２【個人事業主用】!G42)))</f>
        <v>0</v>
      </c>
    </row>
    <row r="36" spans="1:7" ht="18" customHeight="1" x14ac:dyDescent="0.55000000000000004">
      <c r="A36" s="163" t="s">
        <v>49</v>
      </c>
      <c r="B36" s="102" t="s">
        <v>46</v>
      </c>
      <c r="C36" s="102" t="s">
        <v>46</v>
      </c>
      <c r="D36" s="102" t="s">
        <v>46</v>
      </c>
      <c r="E36" s="108">
        <f>IF($F$2="法人",#REF!,IF(入力シート１!$F$2="個人事業主",入力シート２【個人事業主用】!E53))</f>
        <v>0</v>
      </c>
      <c r="F36" s="108">
        <f>IF($F$2="法人",#REF!,IF(入力シート１!$F$2="個人事業主",入力シート２【個人事業主用】!F53))</f>
        <v>0</v>
      </c>
      <c r="G36" s="108">
        <f>IF($F$2="法人",#REF!,IF(入力シート１!$F$2="個人事業主",入力シート２【個人事業主用】!G53))</f>
        <v>0</v>
      </c>
    </row>
    <row r="37" spans="1:7" ht="18" customHeight="1" x14ac:dyDescent="0.55000000000000004">
      <c r="A37" s="98" t="s">
        <v>80</v>
      </c>
      <c r="B37" s="100" t="str">
        <f>IF(B6="","",B38)</f>
        <v/>
      </c>
      <c r="C37" s="100" t="str">
        <f>IF(C6="","",C38)</f>
        <v/>
      </c>
      <c r="D37" s="100">
        <f>D38</f>
        <v>0</v>
      </c>
      <c r="E37" s="100">
        <f t="shared" ref="E37:G37" si="9">SUM(E38:E39)</f>
        <v>0</v>
      </c>
      <c r="F37" s="100">
        <f t="shared" si="9"/>
        <v>0</v>
      </c>
      <c r="G37" s="100">
        <f t="shared" si="9"/>
        <v>0</v>
      </c>
    </row>
    <row r="38" spans="1:7" ht="18" customHeight="1" x14ac:dyDescent="0.55000000000000004">
      <c r="A38" s="163" t="s">
        <v>48</v>
      </c>
      <c r="B38" s="108" t="str">
        <f>IF(B6="","",IF($F$2="法人",#REF!,IF(入力シート１!$F$2="個人事業主",入力シート２【個人事業主用】!B43)))</f>
        <v/>
      </c>
      <c r="C38" s="108" t="str">
        <f>IF(C6="","",IF($F$2="法人",#REF!,IF(入力シート１!$F$2="個人事業主",入力シート２【個人事業主用】!C43)))</f>
        <v/>
      </c>
      <c r="D38" s="108">
        <f>IF(D6="","",IF($F$2="法人",#REF!,IF(入力シート１!$F$2="個人事業主",入力シート２【個人事業主用】!D43)))</f>
        <v>0</v>
      </c>
      <c r="E38" s="108">
        <f>IF(E6="","",IF($F$2="法人",#REF!,IF(入力シート１!$F$2="個人事業主",入力シート２【個人事業主用】!E43)))</f>
        <v>0</v>
      </c>
      <c r="F38" s="108">
        <f>IF(F6="","",IF($F$2="法人",#REF!,IF(入力シート１!$F$2="個人事業主",入力シート２【個人事業主用】!F43)))</f>
        <v>0</v>
      </c>
      <c r="G38" s="108">
        <f>IF(G6="","",IF($F$2="法人",#REF!,IF(入力シート１!$F$2="個人事業主",入力シート２【個人事業主用】!G43)))</f>
        <v>0</v>
      </c>
    </row>
    <row r="39" spans="1:7" ht="18" customHeight="1" x14ac:dyDescent="0.55000000000000004">
      <c r="A39" s="163" t="s">
        <v>49</v>
      </c>
      <c r="B39" s="102" t="s">
        <v>46</v>
      </c>
      <c r="C39" s="102" t="s">
        <v>46</v>
      </c>
      <c r="D39" s="102" t="s">
        <v>46</v>
      </c>
      <c r="E39" s="108">
        <f>IF($F$2="法人",#REF!,IF(入力シート１!$F$2="個人事業主",入力シート２【個人事業主用】!E54))</f>
        <v>0</v>
      </c>
      <c r="F39" s="108">
        <f>IF($F$2="法人",#REF!,IF(入力シート１!$F$2="個人事業主",入力シート２【個人事業主用】!F54))</f>
        <v>0</v>
      </c>
      <c r="G39" s="108">
        <f>IF($F$2="法人",#REF!,IF(入力シート１!$F$2="個人事業主",入力シート２【個人事業主用】!G54))</f>
        <v>0</v>
      </c>
    </row>
    <row r="40" spans="1:7" ht="18" customHeight="1" x14ac:dyDescent="0.55000000000000004">
      <c r="A40" s="98" t="s">
        <v>81</v>
      </c>
      <c r="B40" s="100" t="str">
        <f>IF(B6="","",SUM(B18,B25,B34))</f>
        <v/>
      </c>
      <c r="C40" s="100" t="str">
        <f>IF(C6="","",SUM(C18,C25,C34))</f>
        <v/>
      </c>
      <c r="D40" s="100">
        <f t="shared" ref="D40:G41" si="10">SUM(D18,D25,D34)</f>
        <v>0</v>
      </c>
      <c r="E40" s="100">
        <f t="shared" si="10"/>
        <v>0</v>
      </c>
      <c r="F40" s="100">
        <f t="shared" si="10"/>
        <v>0</v>
      </c>
      <c r="G40" s="100">
        <f t="shared" si="10"/>
        <v>0</v>
      </c>
    </row>
    <row r="41" spans="1:7" ht="18" customHeight="1" x14ac:dyDescent="0.55000000000000004">
      <c r="A41" s="163" t="s">
        <v>48</v>
      </c>
      <c r="B41" s="100" t="str">
        <f>IF(B6="","",SUM(B19,B26,B35))</f>
        <v/>
      </c>
      <c r="C41" s="100" t="str">
        <f>IF(C6="","",SUM(C19,C26,C35))</f>
        <v/>
      </c>
      <c r="D41" s="100">
        <f t="shared" si="10"/>
        <v>0</v>
      </c>
      <c r="E41" s="100">
        <f t="shared" si="10"/>
        <v>0</v>
      </c>
      <c r="F41" s="100">
        <f t="shared" si="10"/>
        <v>0</v>
      </c>
      <c r="G41" s="100">
        <f t="shared" si="10"/>
        <v>0</v>
      </c>
    </row>
    <row r="42" spans="1:7" ht="18" customHeight="1" x14ac:dyDescent="0.55000000000000004">
      <c r="A42" s="163" t="s">
        <v>49</v>
      </c>
      <c r="B42" s="102" t="s">
        <v>46</v>
      </c>
      <c r="C42" s="102" t="s">
        <v>46</v>
      </c>
      <c r="D42" s="102" t="s">
        <v>46</v>
      </c>
      <c r="E42" s="100">
        <f>SUM(E20,E27,E36)</f>
        <v>0</v>
      </c>
      <c r="F42" s="100">
        <f>SUM(F20,F27,F36)</f>
        <v>0</v>
      </c>
      <c r="G42" s="100">
        <f>SUM(G20,G27,G36)</f>
        <v>0</v>
      </c>
    </row>
    <row r="43" spans="1:7" ht="18" customHeight="1" x14ac:dyDescent="0.55000000000000004">
      <c r="A43" s="98" t="s">
        <v>31</v>
      </c>
      <c r="B43" s="109" t="str">
        <f>IF(B6="","",B44)</f>
        <v/>
      </c>
      <c r="C43" s="109" t="str">
        <f>IF(C6="","",C44)</f>
        <v/>
      </c>
      <c r="D43" s="109">
        <f>D44</f>
        <v>0</v>
      </c>
      <c r="E43" s="109">
        <f t="shared" ref="E43:G43" si="11">SUM(E44:E45)</f>
        <v>0</v>
      </c>
      <c r="F43" s="109">
        <f t="shared" si="11"/>
        <v>0</v>
      </c>
      <c r="G43" s="109">
        <f t="shared" si="11"/>
        <v>0</v>
      </c>
    </row>
    <row r="44" spans="1:7" ht="18" customHeight="1" x14ac:dyDescent="0.55000000000000004">
      <c r="A44" s="163" t="s">
        <v>48</v>
      </c>
      <c r="B44" s="110"/>
      <c r="C44" s="110"/>
      <c r="D44" s="111"/>
      <c r="E44" s="111"/>
      <c r="F44" s="111"/>
      <c r="G44" s="111"/>
    </row>
    <row r="45" spans="1:7" ht="18" customHeight="1" x14ac:dyDescent="0.55000000000000004">
      <c r="A45" s="163" t="s">
        <v>49</v>
      </c>
      <c r="B45" s="112" t="s">
        <v>46</v>
      </c>
      <c r="C45" s="112" t="s">
        <v>46</v>
      </c>
      <c r="D45" s="112" t="s">
        <v>46</v>
      </c>
      <c r="E45" s="111"/>
      <c r="F45" s="111"/>
      <c r="G45" s="111"/>
    </row>
    <row r="46" spans="1:7" ht="18" customHeight="1" x14ac:dyDescent="0.55000000000000004">
      <c r="A46" s="113" t="s">
        <v>82</v>
      </c>
      <c r="B46" s="114"/>
      <c r="C46" s="114"/>
      <c r="D46" s="114"/>
      <c r="E46" s="114"/>
      <c r="F46" s="114"/>
      <c r="G46" s="114"/>
    </row>
    <row r="47" spans="1:7" ht="18" customHeight="1" x14ac:dyDescent="0.55000000000000004">
      <c r="A47" s="163" t="s">
        <v>48</v>
      </c>
      <c r="B47" s="114"/>
      <c r="C47" s="114"/>
      <c r="D47" s="114"/>
      <c r="E47" s="114"/>
      <c r="F47" s="114"/>
      <c r="G47" s="114"/>
    </row>
    <row r="48" spans="1:7" ht="18" customHeight="1" x14ac:dyDescent="0.55000000000000004">
      <c r="A48" s="164" t="s">
        <v>49</v>
      </c>
      <c r="B48" s="115"/>
      <c r="C48" s="115"/>
      <c r="D48" s="115"/>
      <c r="E48" s="116"/>
      <c r="F48" s="116"/>
      <c r="G48" s="116"/>
    </row>
    <row r="49" spans="1:14" ht="18" customHeight="1" x14ac:dyDescent="0.55000000000000004">
      <c r="A49" s="117" t="s">
        <v>83</v>
      </c>
      <c r="B49" s="102" t="s">
        <v>46</v>
      </c>
      <c r="C49" s="102" t="s">
        <v>46</v>
      </c>
      <c r="D49" s="102" t="s">
        <v>46</v>
      </c>
      <c r="E49" s="118">
        <f>SUM(E50:E53)</f>
        <v>0</v>
      </c>
      <c r="F49" s="119">
        <f>SUM(F50:F53)</f>
        <v>0</v>
      </c>
      <c r="G49" s="119">
        <f>SUM(G50:G53)</f>
        <v>0</v>
      </c>
      <c r="I49" s="120" t="s">
        <v>84</v>
      </c>
      <c r="J49" s="13"/>
      <c r="K49" s="13"/>
      <c r="L49" s="13"/>
      <c r="M49" s="13"/>
      <c r="N49" s="13"/>
    </row>
    <row r="50" spans="1:14" ht="18" customHeight="1" x14ac:dyDescent="0.55000000000000004">
      <c r="A50" s="165" t="s">
        <v>117</v>
      </c>
      <c r="B50" s="122" t="s">
        <v>46</v>
      </c>
      <c r="C50" s="122" t="s">
        <v>46</v>
      </c>
      <c r="D50" s="122" t="s">
        <v>46</v>
      </c>
      <c r="E50" s="123"/>
      <c r="F50" s="122" t="s">
        <v>46</v>
      </c>
      <c r="G50" s="122" t="s">
        <v>46</v>
      </c>
      <c r="I50" s="124" t="s">
        <v>85</v>
      </c>
      <c r="J50" s="124" t="s">
        <v>86</v>
      </c>
      <c r="K50" s="124" t="s">
        <v>87</v>
      </c>
      <c r="L50" s="124" t="s">
        <v>88</v>
      </c>
    </row>
    <row r="51" spans="1:14" ht="18" customHeight="1" x14ac:dyDescent="0.55000000000000004">
      <c r="A51" s="165" t="s">
        <v>89</v>
      </c>
      <c r="B51" s="122"/>
      <c r="C51" s="122"/>
      <c r="D51" s="122"/>
      <c r="E51" s="123"/>
      <c r="F51" s="123"/>
      <c r="G51" s="123"/>
      <c r="I51" s="125"/>
      <c r="J51" s="126" t="str">
        <f>IF(E$49=SUM(E$28,E$31),"○","×")</f>
        <v>○</v>
      </c>
      <c r="K51" s="126" t="str">
        <f>IF(F$49=SUM(F$28,F$31),"○","×")</f>
        <v>○</v>
      </c>
      <c r="L51" s="126" t="str">
        <f>IF(G$49=SUM(G$28,G$31),"○","×")</f>
        <v>○</v>
      </c>
    </row>
    <row r="52" spans="1:14" ht="18" customHeight="1" x14ac:dyDescent="0.55000000000000004">
      <c r="A52" s="165" t="s">
        <v>118</v>
      </c>
      <c r="B52" s="122" t="s">
        <v>46</v>
      </c>
      <c r="C52" s="122" t="s">
        <v>46</v>
      </c>
      <c r="D52" s="122" t="s">
        <v>46</v>
      </c>
      <c r="E52" s="123"/>
      <c r="F52" s="123"/>
      <c r="G52" s="123"/>
    </row>
    <row r="53" spans="1:14" ht="18" customHeight="1" x14ac:dyDescent="0.55000000000000004">
      <c r="A53" s="165" t="s">
        <v>90</v>
      </c>
      <c r="B53" s="167" t="s">
        <v>46</v>
      </c>
      <c r="C53" s="127" t="s">
        <v>46</v>
      </c>
      <c r="D53" s="127" t="s">
        <v>46</v>
      </c>
      <c r="E53" s="123"/>
      <c r="F53" s="123"/>
      <c r="G53" s="123"/>
    </row>
    <row r="54" spans="1:14" x14ac:dyDescent="0.55000000000000004">
      <c r="A54" s="128"/>
      <c r="B54" s="128"/>
      <c r="C54" s="128"/>
      <c r="D54" s="128"/>
      <c r="E54" s="128"/>
      <c r="F54" s="128"/>
      <c r="G54" s="128"/>
    </row>
    <row r="55" spans="1:14" x14ac:dyDescent="0.55000000000000004">
      <c r="A55" s="128"/>
      <c r="B55" s="128"/>
      <c r="C55" s="128"/>
      <c r="D55" s="128"/>
      <c r="E55" s="128"/>
      <c r="F55" s="128"/>
      <c r="G55" s="128"/>
    </row>
    <row r="56" spans="1:14" x14ac:dyDescent="0.55000000000000004">
      <c r="A56" s="128"/>
      <c r="B56" s="128"/>
      <c r="C56" s="128"/>
      <c r="D56" s="128"/>
      <c r="E56" s="128"/>
      <c r="F56" s="128"/>
      <c r="G56" s="128"/>
    </row>
  </sheetData>
  <sheetProtection algorithmName="SHA-512" hashValue="9D94+O6QVb5CBBZOtXQ1z+IHLN4iwwBZq2NCsYKv9pJcczpEiQq+syIXZAWvKg7rFDxvhT31sGB3u3oXp9r5og==" saltValue="PZPkL5KGXdHjOy3ZueusZw==" spinCount="100000" sheet="1" objects="1" scenarios="1"/>
  <phoneticPr fontId="1"/>
  <conditionalFormatting sqref="J51:L51">
    <cfRule type="beginsWith" dxfId="0" priority="1" operator="beginsWith" text="×">
      <formula>LEFT(J51,LEN("×"))="×"</formula>
    </cfRule>
  </conditionalFormatting>
  <dataValidations count="5">
    <dataValidation type="decimal" operator="greaterThanOrEqual" allowBlank="1" showInputMessage="1" showErrorMessage="1" sqref="E45:G45 B44:C44" xr:uid="{00000000-0002-0000-0200-000000000000}">
      <formula1>0</formula1>
    </dataValidation>
    <dataValidation type="list" operator="equal" allowBlank="1" showInputMessage="1" showErrorMessage="1" sqref="F2" xr:uid="{00000000-0002-0000-0200-000001000000}">
      <formula1>"法人, 個人事業主"</formula1>
    </dataValidation>
    <dataValidation type="decimal" operator="greaterThan" allowBlank="1" showInputMessage="1" showErrorMessage="1" sqref="D44:G44" xr:uid="{00000000-0002-0000-0200-000002000000}">
      <formula1>0</formula1>
    </dataValidation>
    <dataValidation type="whole" allowBlank="1" showInputMessage="1" showErrorMessage="1" errorTitle="無効な入力" sqref="B21:G21" xr:uid="{00000000-0002-0000-0200-000003000000}">
      <formula1>-9999999999999</formula1>
      <formula2>9999999999999</formula2>
    </dataValidation>
    <dataValidation type="whole" operator="greaterThanOrEqual" allowBlank="1" showInputMessage="1" showErrorMessage="1" errorTitle="無効な入力" error="0以上の整数を入力してください。" sqref="B7:G7 E8:G8 B10:G10 E11:G11 B16:G16 E17:G17 E29:G30 E32:G33 E50:E53 F51:G53" xr:uid="{00000000-0002-0000-0200-000004000000}">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6"/>
  <sheetViews>
    <sheetView workbookViewId="0">
      <selection activeCell="D5" sqref="D5"/>
    </sheetView>
  </sheetViews>
  <sheetFormatPr defaultColWidth="8.83203125" defaultRowHeight="12" x14ac:dyDescent="0.55000000000000004"/>
  <cols>
    <col min="1" max="1" width="22.25" style="130" customWidth="1"/>
    <col min="2" max="7" width="11.08203125" style="31" customWidth="1"/>
    <col min="8" max="16384" width="8.83203125" style="31"/>
  </cols>
  <sheetData>
    <row r="1" spans="1:7" ht="16.5" x14ac:dyDescent="0.55000000000000004">
      <c r="A1" s="129" t="s">
        <v>101</v>
      </c>
    </row>
    <row r="2" spans="1:7" ht="18" customHeight="1" x14ac:dyDescent="0.55000000000000004"/>
    <row r="3" spans="1:7" ht="18" customHeight="1" x14ac:dyDescent="0.55000000000000004">
      <c r="A3" s="131" t="s">
        <v>75</v>
      </c>
    </row>
    <row r="4" spans="1:7" ht="18" customHeight="1" x14ac:dyDescent="0.55000000000000004">
      <c r="A4" s="130" t="s">
        <v>110</v>
      </c>
      <c r="G4" s="95" t="s">
        <v>68</v>
      </c>
    </row>
    <row r="5" spans="1:7" ht="18" customHeight="1" x14ac:dyDescent="0.55000000000000004">
      <c r="A5" s="132"/>
      <c r="B5" s="133" t="s">
        <v>2</v>
      </c>
      <c r="C5" s="133" t="s">
        <v>3</v>
      </c>
      <c r="D5" s="133" t="s">
        <v>4</v>
      </c>
      <c r="E5" s="133" t="s">
        <v>5</v>
      </c>
      <c r="F5" s="133" t="s">
        <v>6</v>
      </c>
      <c r="G5" s="133" t="s">
        <v>7</v>
      </c>
    </row>
    <row r="6" spans="1:7" ht="18" customHeight="1" x14ac:dyDescent="0.55000000000000004">
      <c r="A6" s="156" t="s">
        <v>102</v>
      </c>
      <c r="B6" s="123"/>
      <c r="C6" s="123"/>
      <c r="D6" s="123"/>
      <c r="E6" s="134"/>
      <c r="F6" s="134"/>
      <c r="G6" s="134"/>
    </row>
    <row r="7" spans="1:7" ht="18" customHeight="1" x14ac:dyDescent="0.55000000000000004">
      <c r="A7" s="156" t="s">
        <v>103</v>
      </c>
      <c r="B7" s="123"/>
      <c r="C7" s="123"/>
      <c r="D7" s="123"/>
      <c r="E7" s="134"/>
      <c r="F7" s="134"/>
      <c r="G7" s="134"/>
    </row>
    <row r="8" spans="1:7" ht="18" customHeight="1" thickBot="1" x14ac:dyDescent="0.6">
      <c r="A8" s="157" t="s">
        <v>104</v>
      </c>
      <c r="B8" s="123"/>
      <c r="C8" s="123"/>
      <c r="D8" s="123"/>
      <c r="E8" s="134"/>
      <c r="F8" s="134"/>
      <c r="G8" s="134"/>
    </row>
    <row r="9" spans="1:7" ht="18" customHeight="1" thickTop="1" x14ac:dyDescent="0.55000000000000004">
      <c r="A9" s="139" t="s">
        <v>91</v>
      </c>
      <c r="B9" s="140">
        <f>SUM(B6:B8)</f>
        <v>0</v>
      </c>
      <c r="C9" s="140">
        <f>SUM(C6:C8)</f>
        <v>0</v>
      </c>
      <c r="D9" s="140">
        <f>SUM(D6:D8)</f>
        <v>0</v>
      </c>
      <c r="E9" s="141"/>
      <c r="F9" s="141"/>
      <c r="G9" s="141"/>
    </row>
    <row r="10" spans="1:7" ht="18" customHeight="1" x14ac:dyDescent="0.55000000000000004">
      <c r="A10" s="142"/>
      <c r="B10" s="143"/>
      <c r="C10" s="143"/>
      <c r="D10" s="143"/>
      <c r="E10" s="144"/>
      <c r="F10" s="144"/>
      <c r="G10" s="144"/>
    </row>
    <row r="11" spans="1:7" ht="18" customHeight="1" x14ac:dyDescent="0.55000000000000004">
      <c r="A11" s="145" t="s">
        <v>111</v>
      </c>
      <c r="B11" s="146"/>
      <c r="C11" s="146"/>
      <c r="D11" s="146"/>
      <c r="E11" s="146"/>
      <c r="F11" s="146"/>
      <c r="G11" s="146"/>
    </row>
    <row r="12" spans="1:7" ht="18" customHeight="1" x14ac:dyDescent="0.55000000000000004">
      <c r="A12" s="132"/>
      <c r="B12" s="121" t="s">
        <v>2</v>
      </c>
      <c r="C12" s="121" t="s">
        <v>3</v>
      </c>
      <c r="D12" s="121" t="s">
        <v>4</v>
      </c>
      <c r="E12" s="133" t="s">
        <v>5</v>
      </c>
      <c r="F12" s="133" t="s">
        <v>6</v>
      </c>
      <c r="G12" s="133" t="s">
        <v>7</v>
      </c>
    </row>
    <row r="13" spans="1:7" ht="18" customHeight="1" x14ac:dyDescent="0.55000000000000004">
      <c r="A13" s="156" t="s">
        <v>102</v>
      </c>
      <c r="B13" s="134"/>
      <c r="C13" s="134"/>
      <c r="D13" s="134"/>
      <c r="E13" s="134"/>
      <c r="F13" s="134"/>
      <c r="G13" s="134"/>
    </row>
    <row r="14" spans="1:7" ht="18" customHeight="1" x14ac:dyDescent="0.55000000000000004">
      <c r="A14" s="156" t="s">
        <v>103</v>
      </c>
      <c r="B14" s="134"/>
      <c r="C14" s="134"/>
      <c r="D14" s="134"/>
      <c r="E14" s="134"/>
      <c r="F14" s="134"/>
      <c r="G14" s="134"/>
    </row>
    <row r="15" spans="1:7" ht="18" customHeight="1" thickBot="1" x14ac:dyDescent="0.6">
      <c r="A15" s="158" t="s">
        <v>104</v>
      </c>
      <c r="B15" s="137"/>
      <c r="C15" s="137"/>
      <c r="D15" s="137"/>
      <c r="E15" s="137"/>
      <c r="F15" s="137"/>
      <c r="G15" s="137"/>
    </row>
    <row r="16" spans="1:7" ht="18" customHeight="1" thickTop="1" x14ac:dyDescent="0.55000000000000004">
      <c r="A16" s="139" t="s">
        <v>91</v>
      </c>
      <c r="B16" s="147"/>
      <c r="C16" s="147"/>
      <c r="D16" s="147"/>
      <c r="E16" s="141"/>
      <c r="F16" s="141"/>
      <c r="G16" s="141"/>
    </row>
    <row r="17" spans="1:10" ht="18" customHeight="1" x14ac:dyDescent="0.55000000000000004">
      <c r="A17" s="148"/>
      <c r="B17" s="149"/>
      <c r="C17" s="149"/>
      <c r="D17" s="149"/>
      <c r="E17" s="149"/>
      <c r="F17" s="149"/>
      <c r="G17" s="149"/>
    </row>
    <row r="18" spans="1:10" ht="18" customHeight="1" x14ac:dyDescent="0.55000000000000004">
      <c r="A18" s="131" t="s">
        <v>92</v>
      </c>
    </row>
    <row r="19" spans="1:10" ht="18" customHeight="1" x14ac:dyDescent="0.55000000000000004">
      <c r="A19" s="130" t="s">
        <v>110</v>
      </c>
    </row>
    <row r="20" spans="1:10" ht="18" customHeight="1" x14ac:dyDescent="0.55000000000000004">
      <c r="A20" s="132"/>
      <c r="B20" s="133" t="s">
        <v>2</v>
      </c>
      <c r="C20" s="133" t="s">
        <v>3</v>
      </c>
      <c r="D20" s="133" t="s">
        <v>4</v>
      </c>
      <c r="E20" s="133" t="s">
        <v>5</v>
      </c>
      <c r="F20" s="133" t="s">
        <v>6</v>
      </c>
      <c r="G20" s="133" t="s">
        <v>7</v>
      </c>
      <c r="J20" s="24"/>
    </row>
    <row r="21" spans="1:10" ht="18" customHeight="1" x14ac:dyDescent="0.55000000000000004">
      <c r="A21" s="132" t="s">
        <v>105</v>
      </c>
      <c r="B21" s="123"/>
      <c r="C21" s="123"/>
      <c r="D21" s="123"/>
      <c r="E21" s="134"/>
      <c r="F21" s="134"/>
      <c r="G21" s="134"/>
    </row>
    <row r="22" spans="1:10" ht="18" customHeight="1" x14ac:dyDescent="0.55000000000000004">
      <c r="A22" s="132" t="s">
        <v>106</v>
      </c>
      <c r="B22" s="118">
        <f t="shared" ref="B22:D23" si="0">B6</f>
        <v>0</v>
      </c>
      <c r="C22" s="118">
        <f t="shared" si="0"/>
        <v>0</v>
      </c>
      <c r="D22" s="118">
        <f t="shared" si="0"/>
        <v>0</v>
      </c>
      <c r="E22" s="134"/>
      <c r="F22" s="134"/>
      <c r="G22" s="134"/>
    </row>
    <row r="23" spans="1:10" ht="18" customHeight="1" x14ac:dyDescent="0.55000000000000004">
      <c r="A23" s="132" t="s">
        <v>107</v>
      </c>
      <c r="B23" s="118">
        <f t="shared" si="0"/>
        <v>0</v>
      </c>
      <c r="C23" s="118">
        <f t="shared" si="0"/>
        <v>0</v>
      </c>
      <c r="D23" s="118">
        <f t="shared" si="0"/>
        <v>0</v>
      </c>
      <c r="E23" s="134"/>
      <c r="F23" s="134"/>
      <c r="G23" s="134"/>
    </row>
    <row r="24" spans="1:10" ht="18" customHeight="1" thickBot="1" x14ac:dyDescent="0.6">
      <c r="A24" s="135" t="s">
        <v>93</v>
      </c>
      <c r="B24" s="136"/>
      <c r="C24" s="136"/>
      <c r="D24" s="136"/>
      <c r="E24" s="137"/>
      <c r="F24" s="137"/>
      <c r="G24" s="137"/>
    </row>
    <row r="25" spans="1:10" ht="18" customHeight="1" thickTop="1" x14ac:dyDescent="0.55000000000000004">
      <c r="A25" s="139" t="s">
        <v>91</v>
      </c>
      <c r="B25" s="140">
        <f>SUM(B21:B24)</f>
        <v>0</v>
      </c>
      <c r="C25" s="140">
        <f>SUM(C21:C24)</f>
        <v>0</v>
      </c>
      <c r="D25" s="140">
        <f>SUM(D21:D24)</f>
        <v>0</v>
      </c>
      <c r="E25" s="141"/>
      <c r="F25" s="141"/>
      <c r="G25" s="141"/>
    </row>
    <row r="26" spans="1:10" ht="18" customHeight="1" x14ac:dyDescent="0.55000000000000004">
      <c r="A26" s="148"/>
      <c r="B26" s="150"/>
      <c r="C26" s="150"/>
      <c r="D26" s="150"/>
      <c r="E26" s="149"/>
      <c r="F26" s="149"/>
      <c r="G26" s="149"/>
    </row>
    <row r="27" spans="1:10" ht="18" customHeight="1" x14ac:dyDescent="0.55000000000000004">
      <c r="A27" s="145" t="s">
        <v>111</v>
      </c>
      <c r="B27" s="146"/>
      <c r="C27" s="146"/>
      <c r="D27" s="146"/>
      <c r="E27" s="146"/>
      <c r="F27" s="146"/>
      <c r="G27" s="146"/>
    </row>
    <row r="28" spans="1:10" ht="18" customHeight="1" x14ac:dyDescent="0.55000000000000004">
      <c r="A28" s="132"/>
      <c r="B28" s="121" t="s">
        <v>2</v>
      </c>
      <c r="C28" s="121" t="s">
        <v>3</v>
      </c>
      <c r="D28" s="121" t="s">
        <v>4</v>
      </c>
      <c r="E28" s="133" t="s">
        <v>5</v>
      </c>
      <c r="F28" s="133" t="s">
        <v>6</v>
      </c>
      <c r="G28" s="133" t="s">
        <v>7</v>
      </c>
    </row>
    <row r="29" spans="1:10" ht="18" customHeight="1" x14ac:dyDescent="0.55000000000000004">
      <c r="A29" s="132" t="s">
        <v>105</v>
      </c>
      <c r="B29" s="134"/>
      <c r="C29" s="134"/>
      <c r="D29" s="134"/>
      <c r="E29" s="134"/>
      <c r="F29" s="134"/>
      <c r="G29" s="134"/>
    </row>
    <row r="30" spans="1:10" ht="18" customHeight="1" x14ac:dyDescent="0.55000000000000004">
      <c r="A30" s="132" t="s">
        <v>106</v>
      </c>
      <c r="B30" s="134"/>
      <c r="C30" s="134"/>
      <c r="D30" s="134"/>
      <c r="E30" s="134"/>
      <c r="F30" s="134"/>
      <c r="G30" s="134"/>
    </row>
    <row r="31" spans="1:10" ht="18" customHeight="1" x14ac:dyDescent="0.55000000000000004">
      <c r="A31" s="132" t="s">
        <v>107</v>
      </c>
      <c r="B31" s="134"/>
      <c r="C31" s="134"/>
      <c r="D31" s="134"/>
      <c r="E31" s="134"/>
      <c r="F31" s="134"/>
      <c r="G31" s="134"/>
    </row>
    <row r="32" spans="1:10" ht="18" customHeight="1" thickBot="1" x14ac:dyDescent="0.6">
      <c r="A32" s="135" t="s">
        <v>93</v>
      </c>
      <c r="B32" s="137"/>
      <c r="C32" s="137"/>
      <c r="D32" s="137"/>
      <c r="E32" s="137"/>
      <c r="F32" s="137"/>
      <c r="G32" s="137"/>
    </row>
    <row r="33" spans="1:7" ht="18" customHeight="1" thickTop="1" x14ac:dyDescent="0.55000000000000004">
      <c r="A33" s="139" t="s">
        <v>91</v>
      </c>
      <c r="B33" s="147"/>
      <c r="C33" s="147"/>
      <c r="D33" s="147"/>
      <c r="E33" s="141"/>
      <c r="F33" s="141"/>
      <c r="G33" s="141"/>
    </row>
    <row r="34" spans="1:7" ht="18" customHeight="1" x14ac:dyDescent="0.55000000000000004"/>
    <row r="35" spans="1:7" ht="18" customHeight="1" x14ac:dyDescent="0.55000000000000004">
      <c r="A35" s="131" t="s">
        <v>94</v>
      </c>
    </row>
    <row r="36" spans="1:7" ht="18" customHeight="1" x14ac:dyDescent="0.55000000000000004">
      <c r="A36" s="130" t="s">
        <v>112</v>
      </c>
    </row>
    <row r="37" spans="1:7" ht="18" customHeight="1" x14ac:dyDescent="0.55000000000000004">
      <c r="A37" s="132"/>
      <c r="B37" s="133" t="s">
        <v>2</v>
      </c>
      <c r="C37" s="133" t="s">
        <v>3</v>
      </c>
      <c r="D37" s="133" t="s">
        <v>4</v>
      </c>
      <c r="E37" s="133" t="s">
        <v>5</v>
      </c>
      <c r="F37" s="133" t="s">
        <v>6</v>
      </c>
      <c r="G37" s="133" t="s">
        <v>7</v>
      </c>
    </row>
    <row r="38" spans="1:7" ht="18" customHeight="1" x14ac:dyDescent="0.55000000000000004">
      <c r="A38" s="132" t="s">
        <v>95</v>
      </c>
      <c r="B38" s="123"/>
      <c r="C38" s="123"/>
      <c r="D38" s="123"/>
      <c r="E38" s="134"/>
      <c r="F38" s="134"/>
      <c r="G38" s="134"/>
    </row>
    <row r="39" spans="1:7" ht="18" customHeight="1" x14ac:dyDescent="0.55000000000000004">
      <c r="A39" s="132" t="s">
        <v>96</v>
      </c>
      <c r="B39" s="123"/>
      <c r="C39" s="123"/>
      <c r="D39" s="123"/>
      <c r="E39" s="134"/>
      <c r="F39" s="134"/>
      <c r="G39" s="134"/>
    </row>
    <row r="40" spans="1:7" ht="18" customHeight="1" x14ac:dyDescent="0.55000000000000004">
      <c r="A40" s="132" t="s">
        <v>97</v>
      </c>
      <c r="B40" s="123"/>
      <c r="C40" s="123"/>
      <c r="D40" s="123"/>
      <c r="E40" s="134"/>
      <c r="F40" s="134"/>
      <c r="G40" s="134"/>
    </row>
    <row r="41" spans="1:7" ht="18" customHeight="1" thickBot="1" x14ac:dyDescent="0.6">
      <c r="A41" s="138" t="s">
        <v>90</v>
      </c>
      <c r="B41" s="136"/>
      <c r="C41" s="136"/>
      <c r="D41" s="136"/>
      <c r="E41" s="137"/>
      <c r="F41" s="137"/>
      <c r="G41" s="137"/>
    </row>
    <row r="42" spans="1:7" ht="18" customHeight="1" thickTop="1" thickBot="1" x14ac:dyDescent="0.6">
      <c r="A42" s="151" t="s">
        <v>98</v>
      </c>
      <c r="B42" s="152">
        <f>SUM(B38:B41)</f>
        <v>0</v>
      </c>
      <c r="C42" s="152">
        <f>SUM(C38:C41)</f>
        <v>0</v>
      </c>
      <c r="D42" s="152">
        <f>SUM(D38:D41)</f>
        <v>0</v>
      </c>
      <c r="E42" s="153"/>
      <c r="F42" s="153"/>
      <c r="G42" s="153"/>
    </row>
    <row r="43" spans="1:7" ht="18" customHeight="1" thickTop="1" thickBot="1" x14ac:dyDescent="0.6">
      <c r="A43" s="151" t="s">
        <v>99</v>
      </c>
      <c r="B43" s="153"/>
      <c r="C43" s="153"/>
      <c r="D43" s="153"/>
      <c r="E43" s="153"/>
      <c r="F43" s="153"/>
      <c r="G43" s="153"/>
    </row>
    <row r="44" spans="1:7" ht="18" customHeight="1" thickTop="1" x14ac:dyDescent="0.55000000000000004">
      <c r="A44" s="139" t="s">
        <v>91</v>
      </c>
      <c r="B44" s="140">
        <f>SUM(B42:B43)</f>
        <v>0</v>
      </c>
      <c r="C44" s="140">
        <f t="shared" ref="C44:D44" si="1">SUM(C42:C43)</f>
        <v>0</v>
      </c>
      <c r="D44" s="140">
        <f t="shared" si="1"/>
        <v>0</v>
      </c>
      <c r="E44" s="140">
        <f>SUM(E42:E43)</f>
        <v>0</v>
      </c>
      <c r="F44" s="140">
        <f>SUM(F42:F43)</f>
        <v>0</v>
      </c>
      <c r="G44" s="140">
        <f>SUM(G42:G43)</f>
        <v>0</v>
      </c>
    </row>
    <row r="45" spans="1:7" ht="18" customHeight="1" x14ac:dyDescent="0.55000000000000004">
      <c r="A45" s="142" t="s">
        <v>100</v>
      </c>
      <c r="B45" s="144"/>
      <c r="C45" s="144"/>
      <c r="D45" s="144"/>
      <c r="E45" s="144"/>
      <c r="F45" s="144"/>
      <c r="G45" s="144"/>
    </row>
    <row r="46" spans="1:7" ht="18" customHeight="1" x14ac:dyDescent="0.55000000000000004">
      <c r="A46" s="148"/>
      <c r="B46" s="150"/>
      <c r="C46" s="150"/>
      <c r="D46" s="150"/>
      <c r="E46" s="149"/>
      <c r="F46" s="149"/>
      <c r="G46" s="149"/>
    </row>
    <row r="47" spans="1:7" ht="18" customHeight="1" x14ac:dyDescent="0.55000000000000004">
      <c r="A47" s="145" t="s">
        <v>113</v>
      </c>
      <c r="B47" s="146"/>
      <c r="C47" s="146"/>
      <c r="D47" s="146"/>
      <c r="E47" s="146"/>
      <c r="F47" s="146"/>
      <c r="G47" s="146"/>
    </row>
    <row r="48" spans="1:7" ht="18" customHeight="1" x14ac:dyDescent="0.55000000000000004">
      <c r="A48" s="132"/>
      <c r="B48" s="121" t="s">
        <v>2</v>
      </c>
      <c r="C48" s="121" t="s">
        <v>3</v>
      </c>
      <c r="D48" s="121" t="s">
        <v>4</v>
      </c>
      <c r="E48" s="133" t="s">
        <v>5</v>
      </c>
      <c r="F48" s="133" t="s">
        <v>6</v>
      </c>
      <c r="G48" s="133" t="s">
        <v>7</v>
      </c>
    </row>
    <row r="49" spans="1:7" ht="18" customHeight="1" x14ac:dyDescent="0.55000000000000004">
      <c r="A49" s="132" t="s">
        <v>95</v>
      </c>
      <c r="B49" s="134"/>
      <c r="C49" s="134"/>
      <c r="D49" s="134"/>
      <c r="E49" s="134"/>
      <c r="F49" s="134"/>
      <c r="G49" s="134"/>
    </row>
    <row r="50" spans="1:7" ht="18" customHeight="1" x14ac:dyDescent="0.55000000000000004">
      <c r="A50" s="132" t="s">
        <v>96</v>
      </c>
      <c r="B50" s="134"/>
      <c r="C50" s="134"/>
      <c r="D50" s="134"/>
      <c r="E50" s="134"/>
      <c r="F50" s="134"/>
      <c r="G50" s="134"/>
    </row>
    <row r="51" spans="1:7" ht="18" customHeight="1" x14ac:dyDescent="0.55000000000000004">
      <c r="A51" s="132" t="s">
        <v>97</v>
      </c>
      <c r="B51" s="134"/>
      <c r="C51" s="134"/>
      <c r="D51" s="134"/>
      <c r="E51" s="134"/>
      <c r="F51" s="134"/>
      <c r="G51" s="134"/>
    </row>
    <row r="52" spans="1:7" ht="18" customHeight="1" thickBot="1" x14ac:dyDescent="0.6">
      <c r="A52" s="138" t="s">
        <v>90</v>
      </c>
      <c r="B52" s="137"/>
      <c r="C52" s="137"/>
      <c r="D52" s="137"/>
      <c r="E52" s="137"/>
      <c r="F52" s="137"/>
      <c r="G52" s="137"/>
    </row>
    <row r="53" spans="1:7" ht="18" customHeight="1" thickTop="1" thickBot="1" x14ac:dyDescent="0.6">
      <c r="A53" s="151" t="s">
        <v>98</v>
      </c>
      <c r="B53" s="155"/>
      <c r="C53" s="155"/>
      <c r="D53" s="155"/>
      <c r="E53" s="153"/>
      <c r="F53" s="153"/>
      <c r="G53" s="153"/>
    </row>
    <row r="54" spans="1:7" ht="18" customHeight="1" thickTop="1" thickBot="1" x14ac:dyDescent="0.6">
      <c r="A54" s="151" t="s">
        <v>99</v>
      </c>
      <c r="B54" s="155"/>
      <c r="C54" s="155"/>
      <c r="D54" s="155"/>
      <c r="E54" s="153"/>
      <c r="F54" s="153"/>
      <c r="G54" s="153"/>
    </row>
    <row r="55" spans="1:7" ht="18" customHeight="1" thickTop="1" x14ac:dyDescent="0.55000000000000004">
      <c r="A55" s="139" t="s">
        <v>91</v>
      </c>
      <c r="B55" s="147"/>
      <c r="C55" s="147"/>
      <c r="D55" s="147"/>
      <c r="E55" s="154">
        <f>SUM(E53:E54)</f>
        <v>0</v>
      </c>
      <c r="F55" s="154">
        <f t="shared" ref="F55:G55" si="2">SUM(F53:F54)</f>
        <v>0</v>
      </c>
      <c r="G55" s="154">
        <f t="shared" si="2"/>
        <v>0</v>
      </c>
    </row>
    <row r="56" spans="1:7" ht="18" customHeight="1" x14ac:dyDescent="0.55000000000000004">
      <c r="A56" s="142" t="s">
        <v>100</v>
      </c>
    </row>
  </sheetData>
  <sheetProtection algorithmName="SHA-512" hashValue="n9Qno2fuN0s0hQOgWCi3h0UaixoHfzOennIQcE8kqPouKaUT2J9taVs6jBxUEoL2Tdg2XY0d57tyW2JhD5EQ/w==" saltValue="sQQFu2oD8cG8yVtC39pf8Q==" spinCount="100000" sheet="1" objects="1" scenarios="1"/>
  <phoneticPr fontId="1"/>
  <dataValidations count="2">
    <dataValidation type="whole" allowBlank="1" showInputMessage="1" showErrorMessage="1" sqref="B8:D8 E9:G9 E16:G16" xr:uid="{00000000-0002-0000-0400-000000000000}">
      <formula1>-9999999999999</formula1>
      <formula2>9999999999999</formula2>
    </dataValidation>
    <dataValidation type="whole" operator="greaterThanOrEqual" allowBlank="1" showInputMessage="1" showErrorMessage="1" sqref="B6:D7 B21:D21 B24:D24 E25:G25 E33:G33 B38:D41 E42:G42 B43:G43 E53:G54" xr:uid="{00000000-0002-0000-0400-000001000000}">
      <formula1>0</formula1>
    </dataValidation>
  </dataValidations>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7315F-36A3-4B34-B672-963F003B549D}">
  <sheetPr>
    <pageSetUpPr fitToPage="1"/>
  </sheetPr>
  <dimension ref="A1"/>
  <sheetViews>
    <sheetView workbookViewId="0"/>
  </sheetViews>
  <sheetFormatPr defaultRowHeight="18" x14ac:dyDescent="0.55000000000000004"/>
  <sheetData>
    <row r="1" spans="1:1" x14ac:dyDescent="0.55000000000000004">
      <c r="A1" s="159" t="s">
        <v>108</v>
      </c>
    </row>
  </sheetData>
  <sheetProtection algorithmName="SHA-512" hashValue="OPtXeoueKu9p++Kd2p7My96KhMb/iLV37zFO8Wphxv6RPrpuXZXS2nnNR/E6WygNbPEs8+OoM6e4Ntlo8Kwpig==" saltValue="WldwedxC7+n2xkwATOtQnQ==" spinCount="100000" sheet="1" objects="1" scenarios="1"/>
  <phoneticPr fontId="1"/>
  <pageMargins left="0.7" right="0.7" top="0.75" bottom="0.75" header="0.3" footer="0.3"/>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経営計画及び資金計画</vt:lpstr>
      <vt:lpstr>経営計画及び資金計画の算出根拠資料</vt:lpstr>
      <vt:lpstr>入力シート１</vt:lpstr>
      <vt:lpstr>入力シート２【個人事業主用】</vt:lpstr>
      <vt:lpstr>個人事業主の計算方法</vt:lpstr>
      <vt:lpstr>経営計画及び資金計画!Print_Area</vt:lpstr>
      <vt:lpstr>経営計画及び資金計画の算出根拠資料!Print_Area</vt:lpstr>
      <vt:lpstr>個人事業主の計算方法!Print_Area</vt:lpstr>
      <vt:lpstr>入力シート１!Print_Area</vt:lpstr>
      <vt:lpstr>入力シート２【個人事業主用】!Print_Area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2022-12-21T03:20:05Z</dcterms:created>
  <dcterms:modified xsi:type="dcterms:W3CDTF">2022-12-21T03:25:05Z</dcterms:modified>
</cp:coreProperties>
</file>