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0490" windowHeight="753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HM80" i="4" s="1"/>
  <c r="EK7" i="5"/>
  <c r="EJ7" i="5"/>
  <c r="GA80" i="4" s="1"/>
  <c r="EI7" i="5"/>
  <c r="EH7" i="5"/>
  <c r="EO80" i="4" s="1"/>
  <c r="EG7" i="5"/>
  <c r="EF7" i="5"/>
  <c r="GT79" i="4" s="1"/>
  <c r="EE7" i="5"/>
  <c r="ED7" i="5"/>
  <c r="FH79" i="4" s="1"/>
  <c r="EC7" i="5"/>
  <c r="EA7" i="5"/>
  <c r="DZ7" i="5"/>
  <c r="DY7" i="5"/>
  <c r="DX7" i="5"/>
  <c r="DW7" i="5"/>
  <c r="DV7" i="5"/>
  <c r="DU7" i="5"/>
  <c r="DT7" i="5"/>
  <c r="DS7" i="5"/>
  <c r="DR7" i="5"/>
  <c r="DP7" i="5"/>
  <c r="MN56" i="4" s="1"/>
  <c r="DO7" i="5"/>
  <c r="DN7" i="5"/>
  <c r="LJ56" i="4" s="1"/>
  <c r="DM7" i="5"/>
  <c r="DL7" i="5"/>
  <c r="KF56" i="4" s="1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CW7" i="5"/>
  <c r="HG55" i="4" s="1"/>
  <c r="CV7" i="5"/>
  <c r="CT7" i="5"/>
  <c r="FL56" i="4" s="1"/>
  <c r="CS7" i="5"/>
  <c r="CR7" i="5"/>
  <c r="EH56" i="4" s="1"/>
  <c r="CQ7" i="5"/>
  <c r="CP7" i="5"/>
  <c r="DD56" i="4" s="1"/>
  <c r="CO7" i="5"/>
  <c r="CN7" i="5"/>
  <c r="CM7" i="5"/>
  <c r="CL7" i="5"/>
  <c r="CK7" i="5"/>
  <c r="CI7" i="5"/>
  <c r="CH7" i="5"/>
  <c r="CG7" i="5"/>
  <c r="CF7" i="5"/>
  <c r="CE7" i="5"/>
  <c r="CD7" i="5"/>
  <c r="CC7" i="5"/>
  <c r="BI55" i="4" s="1"/>
  <c r="CB7" i="5"/>
  <c r="CA7" i="5"/>
  <c r="AE55" i="4" s="1"/>
  <c r="BZ7" i="5"/>
  <c r="BX7" i="5"/>
  <c r="MN34" i="4" s="1"/>
  <c r="BW7" i="5"/>
  <c r="BV7" i="5"/>
  <c r="LJ34" i="4" s="1"/>
  <c r="BU7" i="5"/>
  <c r="BT7" i="5"/>
  <c r="KF34" i="4" s="1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BE7" i="5"/>
  <c r="HG33" i="4" s="1"/>
  <c r="BD7" i="5"/>
  <c r="BB7" i="5"/>
  <c r="FL34" i="4" s="1"/>
  <c r="BA7" i="5"/>
  <c r="AZ7" i="5"/>
  <c r="EH34" i="4" s="1"/>
  <c r="AY7" i="5"/>
  <c r="AX7" i="5"/>
  <c r="DD34" i="4" s="1"/>
  <c r="AW7" i="5"/>
  <c r="AV7" i="5"/>
  <c r="AU7" i="5"/>
  <c r="AT7" i="5"/>
  <c r="AS7" i="5"/>
  <c r="AQ7" i="5"/>
  <c r="AP7" i="5"/>
  <c r="AO7" i="5"/>
  <c r="AN7" i="5"/>
  <c r="AM7" i="5"/>
  <c r="AL7" i="5"/>
  <c r="AK7" i="5"/>
  <c r="BI33" i="4" s="1"/>
  <c r="AJ7" i="5"/>
  <c r="AI7" i="5"/>
  <c r="AE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J90" i="4" s="1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LP10" i="4" s="1"/>
  <c r="AC6" i="5"/>
  <c r="AB6" i="5"/>
  <c r="AA6" i="5"/>
  <c r="Z6" i="5"/>
  <c r="JW8" i="4" s="1"/>
  <c r="Y6" i="5"/>
  <c r="X6" i="5"/>
  <c r="W6" i="5"/>
  <c r="V6" i="5"/>
  <c r="U6" i="5"/>
  <c r="T6" i="5"/>
  <c r="FZ10" i="4" s="1"/>
  <c r="S6" i="5"/>
  <c r="R6" i="5"/>
  <c r="CN10" i="4" s="1"/>
  <c r="Q6" i="5"/>
  <c r="P6" i="5"/>
  <c r="B10" i="4" s="1"/>
  <c r="N6" i="5"/>
  <c r="M6" i="5"/>
  <c r="CN8" i="4" s="1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I90" i="4"/>
  <c r="G90" i="4"/>
  <c r="E90" i="4"/>
  <c r="C90" i="4"/>
  <c r="MH80" i="4"/>
  <c r="LO80" i="4"/>
  <c r="KV80" i="4"/>
  <c r="KC80" i="4"/>
  <c r="JJ80" i="4"/>
  <c r="GT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A79" i="4"/>
  <c r="EO79" i="4"/>
  <c r="CS79" i="4"/>
  <c r="BZ79" i="4"/>
  <c r="BG79" i="4"/>
  <c r="AN79" i="4"/>
  <c r="U79" i="4"/>
  <c r="LY56" i="4"/>
  <c r="KU56" i="4"/>
  <c r="IZ56" i="4"/>
  <c r="IK56" i="4"/>
  <c r="HV56" i="4"/>
  <c r="HG56" i="4"/>
  <c r="GR56" i="4"/>
  <c r="EW56" i="4"/>
  <c r="DS56" i="4"/>
  <c r="BX56" i="4"/>
  <c r="BI56" i="4"/>
  <c r="AT56" i="4"/>
  <c r="AE56" i="4"/>
  <c r="P56" i="4"/>
  <c r="MN55" i="4"/>
  <c r="LY55" i="4"/>
  <c r="LJ55" i="4"/>
  <c r="KU55" i="4"/>
  <c r="KF55" i="4"/>
  <c r="IZ55" i="4"/>
  <c r="HV55" i="4"/>
  <c r="GR55" i="4"/>
  <c r="FL55" i="4"/>
  <c r="EW55" i="4"/>
  <c r="EH55" i="4"/>
  <c r="DS55" i="4"/>
  <c r="DD55" i="4"/>
  <c r="BX55" i="4"/>
  <c r="AT55" i="4"/>
  <c r="P55" i="4"/>
  <c r="LY34" i="4"/>
  <c r="KU34" i="4"/>
  <c r="IZ34" i="4"/>
  <c r="IK34" i="4"/>
  <c r="HV34" i="4"/>
  <c r="HG34" i="4"/>
  <c r="GR34" i="4"/>
  <c r="EW34" i="4"/>
  <c r="DS34" i="4"/>
  <c r="BX34" i="4"/>
  <c r="BI34" i="4"/>
  <c r="AT34" i="4"/>
  <c r="AE34" i="4"/>
  <c r="P34" i="4"/>
  <c r="MN33" i="4"/>
  <c r="LY33" i="4"/>
  <c r="LJ33" i="4"/>
  <c r="KU33" i="4"/>
  <c r="KF33" i="4"/>
  <c r="IZ33" i="4"/>
  <c r="HV33" i="4"/>
  <c r="GR33" i="4"/>
  <c r="FL33" i="4"/>
  <c r="EW33" i="4"/>
  <c r="EH33" i="4"/>
  <c r="DS33" i="4"/>
  <c r="DD33" i="4"/>
  <c r="BX33" i="4"/>
  <c r="AT33" i="4"/>
  <c r="P33" i="4"/>
  <c r="LP12" i="4"/>
  <c r="JW12" i="4"/>
  <c r="ID12" i="4"/>
  <c r="EG12" i="4"/>
  <c r="CN12" i="4"/>
  <c r="AU12" i="4"/>
  <c r="B12" i="4"/>
  <c r="JW10" i="4"/>
  <c r="ID10" i="4"/>
  <c r="EG10" i="4"/>
  <c r="AU10" i="4"/>
  <c r="LP8" i="4"/>
  <c r="ID8" i="4"/>
  <c r="EG8" i="4"/>
  <c r="AU8" i="4"/>
  <c r="B8" i="4"/>
  <c r="B6" i="4"/>
  <c r="C11" i="5" l="1"/>
  <c r="E11" i="5"/>
  <c r="HM78" i="4"/>
  <c r="MN54" i="4"/>
  <c r="FL54" i="4"/>
  <c r="MN32" i="4"/>
  <c r="FL32" i="4"/>
  <c r="MH78" i="4"/>
  <c r="CS78" i="4"/>
  <c r="IZ54" i="4"/>
  <c r="BX54" i="4"/>
  <c r="IZ32" i="4"/>
  <c r="BX32" i="4"/>
  <c r="AE32" i="4"/>
  <c r="BI32" i="4"/>
  <c r="HG32" i="4"/>
  <c r="AE54" i="4"/>
  <c r="BI54" i="4"/>
  <c r="HG54" i="4"/>
  <c r="AN78" i="4"/>
  <c r="BZ78" i="4"/>
  <c r="B11" i="5"/>
  <c r="D11" i="5"/>
  <c r="LO78" i="4" l="1"/>
  <c r="GT78" i="4"/>
  <c r="LY54" i="4"/>
  <c r="EW32" i="4"/>
  <c r="EW54" i="4"/>
  <c r="LY32" i="4"/>
  <c r="IK54" i="4"/>
  <c r="IK32" i="4"/>
  <c r="KC78" i="4"/>
  <c r="DS54" i="4"/>
  <c r="FH78" i="4"/>
  <c r="KU54" i="4"/>
  <c r="DS32" i="4"/>
  <c r="KU32" i="4"/>
  <c r="EO78" i="4"/>
  <c r="KF54" i="4"/>
  <c r="DD54" i="4"/>
  <c r="KF32" i="4"/>
  <c r="DD32" i="4"/>
  <c r="JJ78" i="4"/>
  <c r="U78" i="4"/>
  <c r="GR54" i="4"/>
  <c r="P54" i="4"/>
  <c r="GR32" i="4"/>
  <c r="P32" i="4"/>
  <c r="GA78" i="4"/>
  <c r="LJ54" i="4"/>
  <c r="EH54" i="4"/>
  <c r="LJ32" i="4"/>
  <c r="EH32" i="4"/>
  <c r="KV78" i="4"/>
  <c r="BG78" i="4"/>
  <c r="HV54" i="4"/>
  <c r="AT54" i="4"/>
  <c r="HV32" i="4"/>
  <c r="AT32" i="4"/>
</calcChain>
</file>

<file path=xl/sharedStrings.xml><?xml version="1.0" encoding="utf-8"?>
<sst xmlns="http://schemas.openxmlformats.org/spreadsheetml/2006/main" count="288" uniqueCount="148">
  <si>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</si>
  <si>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</si>
  <si>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</si>
  <si>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</si>
  <si>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</si>
  <si>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</si>
  <si>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</si>
  <si>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</si>
  <si>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</si>
  <si>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</si>
  <si>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</si>
  <si>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</si>
  <si>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</si>
  <si>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</si>
  <si>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</si>
  <si>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</si>
  <si>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</si>
  <si>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</si>
  <si>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</si>
  <si>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</si>
  <si>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</si>
  <si>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</si>
  <si>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</si>
  <si>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</si>
  <si>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</si>
  <si>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</si>
  <si>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</si>
  <si>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</si>
  <si>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</si>
  <si>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</si>
  <si>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</si>
  <si>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</si>
  <si>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</si>
  <si>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</si>
  <si>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</si>
  <si>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</si>
  <si>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</si>
  <si>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</si>
  <si>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</si>
  <si>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</si>
  <si>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</si>
  <si>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</si>
  <si>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</si>
  <si>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</si>
  <si>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</si>
  <si>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</si>
  <si>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</si>
  <si>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</si>
  <si>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</si>
  <si>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</si>
  <si>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</si>
  <si>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</si>
  <si>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</si>
  <si>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</si>
  <si>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</si>
  <si>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</si>
  <si>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</si>
  <si>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</si>
  <si>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</si>
  <si>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</si>
  <si>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</si>
  <si>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</si>
  <si>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</si>
  <si>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</si>
  <si>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</si>
  <si>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</si>
  <si>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</si>
  <si>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</si>
  <si>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</si>
  <si>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</si>
  <si>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</si>
  <si>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</si>
  <si>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</si>
  <si>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</si>
  <si>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</si>
  <si>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</si>
  <si>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</si>
  <si>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</si>
  <si>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</si>
  <si>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</si>
  <si>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</si>
  <si>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</si>
  <si>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</si>
  <si>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</si>
  <si>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</si>
  <si>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</si>
  <si>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</si>
  <si>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</si>
  <si>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</si>
  <si>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</si>
  <si>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</si>
  <si>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</si>
  <si>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</si>
  <si>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</si>
  <si>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</si>
  <si>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</si>
  <si>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</si>
  <si>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</si>
  <si>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</si>
  <si>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</si>
  <si>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</si>
  <si>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</si>
  <si>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</si>
  <si>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</si>
  <si>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</si>
  <si>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</si>
  <si>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</si>
  <si>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</si>
  <si>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</si>
  <si>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</si>
  <si>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</si>
  <si>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</si>
  <si>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</si>
  <si>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</si>
  <si>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</si>
  <si>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</si>
  <si>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</si>
  <si>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</si>
  <si>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</si>
  <si>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</si>
  <si>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</si>
  <si>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</si>
  <si>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</si>
  <si>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愛知県</t>
  </si>
  <si>
    <t>半田市</t>
  </si>
  <si>
    <t>半田病院</t>
  </si>
  <si>
    <t>当然財務</t>
  </si>
  <si>
    <t>病院事業</t>
  </si>
  <si>
    <t>一般病院</t>
  </si>
  <si>
    <t>400床以上～500床未満</t>
  </si>
  <si>
    <t>直営</t>
  </si>
  <si>
    <t>対象</t>
  </si>
  <si>
    <t>ド 透 I 未 訓 ガ</t>
  </si>
  <si>
    <t>救 臨 が 災 地 輪</t>
  </si>
  <si>
    <t>非該当</t>
  </si>
  <si>
    <t>７：１</t>
  </si>
  <si>
    <t>-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</si>
  <si>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</si>
  <si>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</si>
  <si>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</si>
  <si>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</si>
  <si>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</si>
  <si>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</si>
  <si>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非設置</t>
    <rPh sb="0" eb="1">
      <t>ヒ</t>
    </rPh>
    <rPh sb="1" eb="3">
      <t>セッチ</t>
    </rPh>
    <phoneticPr fontId="5"/>
  </si>
  <si>
    <t>　知多半島医療圏内で唯一、救命救急センターを有し、高度急性期医療を担うほか、災害医療や周産期・小児医療等の政策的医療の提供も積極的に行っています。また、がん診療連携拠点、臨床研修、地域医療支援病院としての指定も受け、圏域における中核的な役割を担っています。</t>
    <rPh sb="80" eb="82">
      <t>レンケイ</t>
    </rPh>
    <phoneticPr fontId="5"/>
  </si>
  <si>
    <r>
      <t>　急性</t>
    </r>
    <r>
      <rPr>
        <sz val="11"/>
        <rFont val="ＭＳ ゴシック"/>
        <family val="3"/>
        <charset val="128"/>
      </rPr>
      <t>期を中心とした医療提供を行っており、他病院と比較して平均在院日数も短いことから④病床利用率は平均を下回っていますが、⑤入院患者1人1日当たり収益及び⑥外来患者1人1日当たり収益は年々増加しています。第2次改革プラン（平成25～27年度）を独自に策定し、継続して健全経営に努めていますが、看護師を中心とした職員数の増加による⑦職員給与費対医業収益比率の上昇が①経常収支比率及び②医業収支比率に影響しています。</t>
    </r>
    <rPh sb="64" eb="66">
      <t>カンジャ</t>
    </rPh>
    <rPh sb="67" eb="68">
      <t>ニン</t>
    </rPh>
    <rPh sb="69" eb="70">
      <t>ニチ</t>
    </rPh>
    <rPh sb="70" eb="71">
      <t>ア</t>
    </rPh>
    <rPh sb="73" eb="75">
      <t>シュウエキ</t>
    </rPh>
    <rPh sb="89" eb="91">
      <t>シュウエキ</t>
    </rPh>
    <rPh sb="170" eb="171">
      <t>タイ</t>
    </rPh>
    <rPh sb="171" eb="173">
      <t>イギョウ</t>
    </rPh>
    <rPh sb="175" eb="176">
      <t>ヒ</t>
    </rPh>
    <rPh sb="184" eb="188">
      <t>シュウシヒリツ</t>
    </rPh>
    <phoneticPr fontId="5"/>
  </si>
  <si>
    <r>
      <t>　昭和57年に建設し間もなく法定耐用</t>
    </r>
    <r>
      <rPr>
        <sz val="11"/>
        <rFont val="ＭＳ ゴシック"/>
        <family val="3"/>
        <charset val="128"/>
      </rPr>
      <t>年数（39年間）を迎えることから施設面及び機能面でも限界にきており、①有形固定資産減価償却率及び②機械備品減価償却率は高い値となっていますが、平成37年5月の開院を目指して新病院建設事業を進めており、新病院の機能にあった医療</t>
    </r>
    <r>
      <rPr>
        <sz val="11"/>
        <color theme="1"/>
        <rFont val="ＭＳ ゴシック"/>
        <family val="3"/>
        <charset val="128"/>
      </rPr>
      <t>機器等を計画的に整備していくこととしています。</t>
    </r>
    <rPh sb="53" eb="55">
      <t>ユウケイ</t>
    </rPh>
    <rPh sb="59" eb="63">
      <t>ゲンカショウキャク</t>
    </rPh>
    <rPh sb="63" eb="64">
      <t>リツ</t>
    </rPh>
    <phoneticPr fontId="5"/>
  </si>
  <si>
    <t>　圏域における主要疾患・事業の拠点施設としての役割を担っていますが、今後は地域の医療機関等との機能分担の推進及び連携強化により、地域完結型の医療に向けた中心的な役割・機能を果たすよう取り組んでいきます。</t>
    <rPh sb="52" eb="54">
      <t>スイシン</t>
    </rPh>
    <rPh sb="56" eb="58">
      <t>レンケイ</t>
    </rPh>
    <rPh sb="58" eb="60">
      <t>キョウカ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</si>
</sst>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88.1</c:v>
                </c:pt>
                <c:pt idx="1">
                  <c:v>80.599999999999994</c:v>
                </c:pt>
                <c:pt idx="2">
                  <c:v>77.5</c:v>
                </c:pt>
                <c:pt idx="3">
                  <c:v>74</c:v>
                </c:pt>
                <c:pt idx="4">
                  <c:v>73.900000000000006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25120"/>
        <c:axId val="15752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76.400000000000006</c:v>
                </c:pt>
                <c:pt idx="1">
                  <c:v>76</c:v>
                </c:pt>
                <c:pt idx="2">
                  <c:v>76.099999999999994</c:v>
                </c:pt>
                <c:pt idx="3">
                  <c:v>75.7</c:v>
                </c:pt>
                <c:pt idx="4">
                  <c:v>76.099999999999994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25120"/>
        <c:axId val="157527040"/>
      </c:lineChart>
      <c:dateAx>
        <c:axId val="15752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527040"/>
        <c:crosses val="autoZero"/>
        <c:auto val="1"/>
        <c:lblOffset val="100"/>
        <c:baseTimeUnit val="years"/>
      </c:dateAx>
      <c:valAx>
        <c:axId val="15752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7525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11.9</c:v>
                </c:pt>
                <c:pt idx="1">
                  <c:v>11.9</c:v>
                </c:pt>
                <c:pt idx="2">
                  <c:v>7.8</c:v>
                </c:pt>
                <c:pt idx="3">
                  <c:v>6.8</c:v>
                </c:pt>
                <c:pt idx="4">
                  <c:v>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42592"/>
        <c:axId val="16134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52.1</c:v>
                </c:pt>
                <c:pt idx="2">
                  <c:v>45.6</c:v>
                </c:pt>
                <c:pt idx="3">
                  <c:v>38.1</c:v>
                </c:pt>
                <c:pt idx="4">
                  <c:v>42.9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42592"/>
        <c:axId val="161344512"/>
      </c:lineChart>
      <c:dateAx>
        <c:axId val="16134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344512"/>
        <c:crosses val="autoZero"/>
        <c:auto val="1"/>
        <c:lblOffset val="100"/>
        <c:baseTimeUnit val="years"/>
      </c:dateAx>
      <c:valAx>
        <c:axId val="16134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342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106.8</c:v>
                </c:pt>
                <c:pt idx="1">
                  <c:v>101.2</c:v>
                </c:pt>
                <c:pt idx="2">
                  <c:v>103</c:v>
                </c:pt>
                <c:pt idx="3">
                  <c:v>103.6</c:v>
                </c:pt>
                <c:pt idx="4">
                  <c:v>101.8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95456"/>
        <c:axId val="16139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95.4</c:v>
                </c:pt>
                <c:pt idx="2">
                  <c:v>93.6</c:v>
                </c:pt>
                <c:pt idx="3">
                  <c:v>91.8</c:v>
                </c:pt>
                <c:pt idx="4">
                  <c:v>91.6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95456"/>
        <c:axId val="161397376"/>
      </c:lineChart>
      <c:dateAx>
        <c:axId val="16139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397376"/>
        <c:crosses val="autoZero"/>
        <c:auto val="1"/>
        <c:lblOffset val="100"/>
        <c:baseTimeUnit val="years"/>
      </c:dateAx>
      <c:valAx>
        <c:axId val="16139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395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107.8</c:v>
                </c:pt>
                <c:pt idx="1">
                  <c:v>102.2</c:v>
                </c:pt>
                <c:pt idx="2">
                  <c:v>103.8</c:v>
                </c:pt>
                <c:pt idx="3">
                  <c:v>103.6</c:v>
                </c:pt>
                <c:pt idx="4">
                  <c:v>102.9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49856"/>
        <c:axId val="16145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102.1</c:v>
                </c:pt>
                <c:pt idx="1">
                  <c:v>100.4</c:v>
                </c:pt>
                <c:pt idx="2">
                  <c:v>99.7</c:v>
                </c:pt>
                <c:pt idx="3">
                  <c:v>98.8</c:v>
                </c:pt>
                <c:pt idx="4">
                  <c:v>98.5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49856"/>
        <c:axId val="161452032"/>
      </c:lineChart>
      <c:dateAx>
        <c:axId val="16144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452032"/>
        <c:crosses val="autoZero"/>
        <c:auto val="1"/>
        <c:lblOffset val="100"/>
        <c:baseTimeUnit val="years"/>
      </c:dateAx>
      <c:valAx>
        <c:axId val="16145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1449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65.5</c:v>
                </c:pt>
                <c:pt idx="1">
                  <c:v>66.599999999999994</c:v>
                </c:pt>
                <c:pt idx="2">
                  <c:v>68.599999999999994</c:v>
                </c:pt>
                <c:pt idx="3">
                  <c:v>68.2</c:v>
                </c:pt>
                <c:pt idx="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78528"/>
        <c:axId val="16261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48.6</c:v>
                </c:pt>
                <c:pt idx="1">
                  <c:v>47.3</c:v>
                </c:pt>
                <c:pt idx="2">
                  <c:v>48.4</c:v>
                </c:pt>
                <c:pt idx="3">
                  <c:v>48.7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78528"/>
        <c:axId val="162611200"/>
      </c:lineChart>
      <c:dateAx>
        <c:axId val="16147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611200"/>
        <c:crosses val="autoZero"/>
        <c:auto val="1"/>
        <c:lblOffset val="100"/>
        <c:baseTimeUnit val="years"/>
      </c:dateAx>
      <c:valAx>
        <c:axId val="16261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47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75.7</c:v>
                </c:pt>
                <c:pt idx="1">
                  <c:v>76.099999999999994</c:v>
                </c:pt>
                <c:pt idx="2">
                  <c:v>77.8</c:v>
                </c:pt>
                <c:pt idx="3">
                  <c:v>78.900000000000006</c:v>
                </c:pt>
                <c:pt idx="4">
                  <c:v>79.8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9600"/>
        <c:axId val="16265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62.9</c:v>
                </c:pt>
                <c:pt idx="1">
                  <c:v>60</c:v>
                </c:pt>
                <c:pt idx="2">
                  <c:v>62.3</c:v>
                </c:pt>
                <c:pt idx="3">
                  <c:v>61.7</c:v>
                </c:pt>
                <c:pt idx="4">
                  <c:v>66.099999999999994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49600"/>
        <c:axId val="162651520"/>
      </c:lineChart>
      <c:dateAx>
        <c:axId val="16264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651520"/>
        <c:crosses val="autoZero"/>
        <c:auto val="1"/>
        <c:lblOffset val="100"/>
        <c:baseTimeUnit val="years"/>
      </c:dateAx>
      <c:valAx>
        <c:axId val="16265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649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37312481</c:v>
                </c:pt>
                <c:pt idx="1">
                  <c:v>38014713</c:v>
                </c:pt>
                <c:pt idx="2">
                  <c:v>38369794</c:v>
                </c:pt>
                <c:pt idx="3">
                  <c:v>39870792</c:v>
                </c:pt>
                <c:pt idx="4">
                  <c:v>40629597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02464"/>
        <c:axId val="16270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39704002</c:v>
                </c:pt>
                <c:pt idx="1">
                  <c:v>40361969</c:v>
                </c:pt>
                <c:pt idx="2">
                  <c:v>42112933</c:v>
                </c:pt>
                <c:pt idx="3">
                  <c:v>43764424</c:v>
                </c:pt>
                <c:pt idx="4">
                  <c:v>44446754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02464"/>
        <c:axId val="162704384"/>
      </c:lineChart>
      <c:dateAx>
        <c:axId val="16270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704384"/>
        <c:crosses val="autoZero"/>
        <c:auto val="1"/>
        <c:lblOffset val="100"/>
        <c:baseTimeUnit val="years"/>
      </c:dateAx>
      <c:valAx>
        <c:axId val="16270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2702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22.3</c:v>
                </c:pt>
                <c:pt idx="1">
                  <c:v>24.2</c:v>
                </c:pt>
                <c:pt idx="2">
                  <c:v>24.9</c:v>
                </c:pt>
                <c:pt idx="3">
                  <c:v>25.1</c:v>
                </c:pt>
                <c:pt idx="4">
                  <c:v>23.7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57152"/>
        <c:axId val="16385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24.3</c:v>
                </c:pt>
                <c:pt idx="2">
                  <c:v>24.2</c:v>
                </c:pt>
                <c:pt idx="3">
                  <c:v>25.3</c:v>
                </c:pt>
                <c:pt idx="4">
                  <c:v>25.2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7152"/>
        <c:axId val="163859072"/>
      </c:lineChart>
      <c:dateAx>
        <c:axId val="16385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859072"/>
        <c:crosses val="autoZero"/>
        <c:auto val="1"/>
        <c:lblOffset val="100"/>
        <c:baseTimeUnit val="years"/>
      </c:dateAx>
      <c:valAx>
        <c:axId val="163859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857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48.8</c:v>
                </c:pt>
                <c:pt idx="1">
                  <c:v>51.4</c:v>
                </c:pt>
                <c:pt idx="2">
                  <c:v>49.7</c:v>
                </c:pt>
                <c:pt idx="3">
                  <c:v>50.4</c:v>
                </c:pt>
                <c:pt idx="4">
                  <c:v>51.7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04512"/>
        <c:axId val="16377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52.5</c:v>
                </c:pt>
                <c:pt idx="2">
                  <c:v>52.6</c:v>
                </c:pt>
                <c:pt idx="3">
                  <c:v>53.2</c:v>
                </c:pt>
                <c:pt idx="4">
                  <c:v>54.1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04512"/>
        <c:axId val="163775232"/>
      </c:lineChart>
      <c:dateAx>
        <c:axId val="16390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775232"/>
        <c:crosses val="autoZero"/>
        <c:auto val="1"/>
        <c:lblOffset val="100"/>
        <c:baseTimeUnit val="years"/>
      </c:dateAx>
      <c:valAx>
        <c:axId val="16377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90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11913</c:v>
                </c:pt>
                <c:pt idx="1">
                  <c:v>12867</c:v>
                </c:pt>
                <c:pt idx="2">
                  <c:v>13307</c:v>
                </c:pt>
                <c:pt idx="3">
                  <c:v>13725</c:v>
                </c:pt>
                <c:pt idx="4">
                  <c:v>14014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09152"/>
        <c:axId val="16381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12339</c:v>
                </c:pt>
                <c:pt idx="1">
                  <c:v>12424</c:v>
                </c:pt>
                <c:pt idx="2">
                  <c:v>13027</c:v>
                </c:pt>
                <c:pt idx="3">
                  <c:v>13969</c:v>
                </c:pt>
                <c:pt idx="4">
                  <c:v>14455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09152"/>
        <c:axId val="163811328"/>
      </c:lineChart>
      <c:dateAx>
        <c:axId val="16380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811328"/>
        <c:crosses val="autoZero"/>
        <c:auto val="1"/>
        <c:lblOffset val="100"/>
        <c:baseTimeUnit val="years"/>
      </c:dateAx>
      <c:valAx>
        <c:axId val="16381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3809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49642</c:v>
                </c:pt>
                <c:pt idx="1">
                  <c:v>52323</c:v>
                </c:pt>
                <c:pt idx="2">
                  <c:v>57219</c:v>
                </c:pt>
                <c:pt idx="3">
                  <c:v>58979</c:v>
                </c:pt>
                <c:pt idx="4">
                  <c:v>59313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35744"/>
        <c:axId val="16393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50749</c:v>
                </c:pt>
                <c:pt idx="1">
                  <c:v>51813</c:v>
                </c:pt>
                <c:pt idx="2">
                  <c:v>53447</c:v>
                </c:pt>
                <c:pt idx="3">
                  <c:v>54464</c:v>
                </c:pt>
                <c:pt idx="4">
                  <c:v>55265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35744"/>
        <c:axId val="163937664"/>
      </c:lineChart>
      <c:dateAx>
        <c:axId val="16393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937664"/>
        <c:crosses val="autoZero"/>
        <c:auto val="1"/>
        <c:lblOffset val="100"/>
        <c:baseTimeUnit val="years"/>
      </c:dateAx>
      <c:valAx>
        <c:axId val="16393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3935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DJ40" zoomScale="75" zoomScaleNormal="75" zoomScaleSheetLayoutView="70" workbookViewId="0">
      <selection activeCell="NJ49" sqref="NJ49:NX65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愛知県半田市　半田病院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400床以上～500床未満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143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499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27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499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>
        <f>データ!U6</f>
        <v>118919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37739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499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499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144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145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>
        <f>データ!AH7</f>
        <v>107.8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102.2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103.8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103.6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102.9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>
        <f>データ!AS7</f>
        <v>106.8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101.2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103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103.6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101.8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>
        <f>データ!BD7</f>
        <v>11.9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>
        <f>データ!BE7</f>
        <v>11.9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7.8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>
        <f>データ!BG7</f>
        <v>6.8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>
        <f>データ!BH7</f>
        <v>6.6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>
        <f>データ!BO7</f>
        <v>88.1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80.599999999999994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77.5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74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73.900000000000006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>
        <f>データ!AM7</f>
        <v>102.1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100.4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99.7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98.8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98.5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>
        <f>データ!AX7</f>
        <v>96.7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95.4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93.6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91.8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91.6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>
        <f>データ!BI7</f>
        <v>51.7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52.1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45.6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38.1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42.9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>
        <f>データ!BT7</f>
        <v>76.400000000000006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76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76.099999999999994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75.7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76.099999999999994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9" t="s">
        <v>39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6"/>
      <c r="CQ36" s="6"/>
      <c r="CR36" s="6"/>
      <c r="CS36" s="129" t="s">
        <v>40</v>
      </c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27"/>
      <c r="GE36" s="27"/>
      <c r="GF36" s="27"/>
      <c r="GG36" s="129" t="s">
        <v>41</v>
      </c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6"/>
      <c r="JS36" s="6"/>
      <c r="JT36" s="6"/>
      <c r="JU36" s="129" t="s">
        <v>42</v>
      </c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129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29"/>
      <c r="NA36" s="129"/>
      <c r="NB36" s="129"/>
      <c r="NC36" s="129"/>
      <c r="ND36" s="129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6"/>
      <c r="CQ37" s="6"/>
      <c r="CR37" s="6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27"/>
      <c r="GE37" s="27"/>
      <c r="GF37" s="27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6"/>
      <c r="JS37" s="6"/>
      <c r="JT37" s="6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146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6">
        <f>データ!BZ7</f>
        <v>49642</v>
      </c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8"/>
      <c r="AE55" s="126">
        <f>データ!CA7</f>
        <v>52323</v>
      </c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8"/>
      <c r="AT55" s="126">
        <f>データ!CB7</f>
        <v>57219</v>
      </c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8"/>
      <c r="BI55" s="126">
        <f>データ!CC7</f>
        <v>58979</v>
      </c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8"/>
      <c r="BX55" s="126">
        <f>データ!CD7</f>
        <v>59313</v>
      </c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8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6">
        <f>データ!CK7</f>
        <v>11913</v>
      </c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8"/>
      <c r="DS55" s="126">
        <f>データ!CL7</f>
        <v>12867</v>
      </c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8"/>
      <c r="EH55" s="126">
        <f>データ!CM7</f>
        <v>13307</v>
      </c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8"/>
      <c r="EW55" s="126">
        <f>データ!CN7</f>
        <v>13725</v>
      </c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8"/>
      <c r="FL55" s="126">
        <f>データ!CO7</f>
        <v>14014</v>
      </c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8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>
        <f>データ!CV7</f>
        <v>48.8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51.4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49.7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50.4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51.7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>
        <f>データ!DG7</f>
        <v>22.3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24.2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24.9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25.1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23.7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6">
        <f>データ!CE7</f>
        <v>50749</v>
      </c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8"/>
      <c r="AE56" s="126">
        <f>データ!CF7</f>
        <v>51813</v>
      </c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8"/>
      <c r="AT56" s="126">
        <f>データ!CG7</f>
        <v>53447</v>
      </c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8"/>
      <c r="BI56" s="126">
        <f>データ!CH7</f>
        <v>54464</v>
      </c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8"/>
      <c r="BX56" s="126">
        <f>データ!CI7</f>
        <v>55265</v>
      </c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8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6">
        <f>データ!CP7</f>
        <v>12339</v>
      </c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8"/>
      <c r="DS56" s="126">
        <f>データ!CQ7</f>
        <v>12424</v>
      </c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8"/>
      <c r="EH56" s="126">
        <f>データ!CR7</f>
        <v>13027</v>
      </c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8"/>
      <c r="EW56" s="126">
        <f>データ!CS7</f>
        <v>13969</v>
      </c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8"/>
      <c r="FL56" s="126">
        <f>データ!CT7</f>
        <v>14455</v>
      </c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8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>
        <f>データ!DA7</f>
        <v>52.1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52.5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52.6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53.2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54.1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>
        <f>データ!DL7</f>
        <v>24.4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24.3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24.2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25.3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25.2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9" t="s">
        <v>44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6"/>
      <c r="CQ58" s="6"/>
      <c r="CR58" s="6"/>
      <c r="CS58" s="129" t="s">
        <v>45</v>
      </c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27"/>
      <c r="GE58" s="27"/>
      <c r="GF58" s="27"/>
      <c r="GG58" s="129" t="s">
        <v>46</v>
      </c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  <c r="IM58" s="129"/>
      <c r="IN58" s="129"/>
      <c r="IO58" s="129"/>
      <c r="IP58" s="129"/>
      <c r="IQ58" s="129"/>
      <c r="IR58" s="129"/>
      <c r="IS58" s="129"/>
      <c r="IT58" s="129"/>
      <c r="IU58" s="129"/>
      <c r="IV58" s="129"/>
      <c r="IW58" s="129"/>
      <c r="IX58" s="129"/>
      <c r="IY58" s="129"/>
      <c r="IZ58" s="129"/>
      <c r="JA58" s="129"/>
      <c r="JB58" s="129"/>
      <c r="JC58" s="129"/>
      <c r="JD58" s="129"/>
      <c r="JE58" s="129"/>
      <c r="JF58" s="129"/>
      <c r="JG58" s="129"/>
      <c r="JH58" s="129"/>
      <c r="JI58" s="129"/>
      <c r="JJ58" s="129"/>
      <c r="JK58" s="129"/>
      <c r="JL58" s="129"/>
      <c r="JM58" s="129"/>
      <c r="JN58" s="129"/>
      <c r="JO58" s="129"/>
      <c r="JP58" s="129"/>
      <c r="JQ58" s="129"/>
      <c r="JR58" s="6"/>
      <c r="JS58" s="6"/>
      <c r="JT58" s="6"/>
      <c r="JU58" s="129" t="s">
        <v>47</v>
      </c>
      <c r="JV58" s="129"/>
      <c r="JW58" s="129"/>
      <c r="JX58" s="129"/>
      <c r="JY58" s="129"/>
      <c r="JZ58" s="129"/>
      <c r="KA58" s="129"/>
      <c r="KB58" s="129"/>
      <c r="KC58" s="129"/>
      <c r="KD58" s="129"/>
      <c r="KE58" s="129"/>
      <c r="KF58" s="129"/>
      <c r="KG58" s="129"/>
      <c r="KH58" s="129"/>
      <c r="KI58" s="129"/>
      <c r="KJ58" s="129"/>
      <c r="KK58" s="129"/>
      <c r="KL58" s="129"/>
      <c r="KM58" s="129"/>
      <c r="KN58" s="129"/>
      <c r="KO58" s="129"/>
      <c r="KP58" s="129"/>
      <c r="KQ58" s="129"/>
      <c r="KR58" s="129"/>
      <c r="KS58" s="129"/>
      <c r="KT58" s="129"/>
      <c r="KU58" s="129"/>
      <c r="KV58" s="129"/>
      <c r="KW58" s="129"/>
      <c r="KX58" s="129"/>
      <c r="KY58" s="129"/>
      <c r="KZ58" s="129"/>
      <c r="LA58" s="129"/>
      <c r="LB58" s="129"/>
      <c r="LC58" s="129"/>
      <c r="LD58" s="129"/>
      <c r="LE58" s="129"/>
      <c r="LF58" s="129"/>
      <c r="LG58" s="129"/>
      <c r="LH58" s="129"/>
      <c r="LI58" s="129"/>
      <c r="LJ58" s="129"/>
      <c r="LK58" s="129"/>
      <c r="LL58" s="129"/>
      <c r="LM58" s="129"/>
      <c r="LN58" s="129"/>
      <c r="LO58" s="129"/>
      <c r="LP58" s="129"/>
      <c r="LQ58" s="129"/>
      <c r="LR58" s="129"/>
      <c r="LS58" s="129"/>
      <c r="LT58" s="129"/>
      <c r="LU58" s="129"/>
      <c r="LV58" s="129"/>
      <c r="LW58" s="129"/>
      <c r="LX58" s="129"/>
      <c r="LY58" s="129"/>
      <c r="LZ58" s="129"/>
      <c r="MA58" s="129"/>
      <c r="MB58" s="129"/>
      <c r="MC58" s="129"/>
      <c r="MD58" s="129"/>
      <c r="ME58" s="129"/>
      <c r="MF58" s="129"/>
      <c r="MG58" s="129"/>
      <c r="MH58" s="129"/>
      <c r="MI58" s="129"/>
      <c r="MJ58" s="129"/>
      <c r="MK58" s="129"/>
      <c r="ML58" s="129"/>
      <c r="MM58" s="129"/>
      <c r="MN58" s="129"/>
      <c r="MO58" s="129"/>
      <c r="MP58" s="129"/>
      <c r="MQ58" s="129"/>
      <c r="MR58" s="129"/>
      <c r="MS58" s="129"/>
      <c r="MT58" s="129"/>
      <c r="MU58" s="129"/>
      <c r="MV58" s="129"/>
      <c r="MW58" s="129"/>
      <c r="MX58" s="129"/>
      <c r="MY58" s="129"/>
      <c r="MZ58" s="129"/>
      <c r="NA58" s="129"/>
      <c r="NB58" s="129"/>
      <c r="NC58" s="129"/>
      <c r="ND58" s="129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6"/>
      <c r="CQ59" s="6"/>
      <c r="CR59" s="6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27"/>
      <c r="GE59" s="27"/>
      <c r="GF59" s="27"/>
      <c r="GG59" s="129"/>
      <c r="GH59" s="129"/>
      <c r="GI59" s="129"/>
      <c r="GJ59" s="129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9"/>
      <c r="IM59" s="129"/>
      <c r="IN59" s="129"/>
      <c r="IO59" s="129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9"/>
      <c r="JA59" s="129"/>
      <c r="JB59" s="129"/>
      <c r="JC59" s="129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9"/>
      <c r="JO59" s="129"/>
      <c r="JP59" s="129"/>
      <c r="JQ59" s="129"/>
      <c r="JR59" s="6"/>
      <c r="JS59" s="6"/>
      <c r="JT59" s="6"/>
      <c r="JU59" s="129"/>
      <c r="JV59" s="129"/>
      <c r="JW59" s="129"/>
      <c r="JX59" s="129"/>
      <c r="JY59" s="129"/>
      <c r="JZ59" s="129"/>
      <c r="KA59" s="129"/>
      <c r="KB59" s="129"/>
      <c r="KC59" s="129"/>
      <c r="KD59" s="129"/>
      <c r="KE59" s="129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9"/>
      <c r="KQ59" s="129"/>
      <c r="KR59" s="129"/>
      <c r="KS59" s="129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9"/>
      <c r="LE59" s="129"/>
      <c r="LF59" s="129"/>
      <c r="LG59" s="129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9"/>
      <c r="LS59" s="129"/>
      <c r="LT59" s="129"/>
      <c r="LU59" s="129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9"/>
      <c r="MG59" s="129"/>
      <c r="MH59" s="129"/>
      <c r="MI59" s="129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9"/>
      <c r="MU59" s="129"/>
      <c r="MV59" s="129"/>
      <c r="MW59" s="129"/>
      <c r="MX59" s="129"/>
      <c r="MY59" s="129"/>
      <c r="MZ59" s="129"/>
      <c r="NA59" s="129"/>
      <c r="NB59" s="129"/>
      <c r="NC59" s="129"/>
      <c r="ND59" s="129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147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>
        <f>データ!DR7</f>
        <v>65.5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>
        <f>データ!DS7</f>
        <v>66.599999999999994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68.599999999999994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68.2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70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>
        <f>データ!EC7</f>
        <v>75.7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>
        <f>データ!ED7</f>
        <v>76.099999999999994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77.8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78.900000000000006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79.8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>
        <f>データ!EN7</f>
        <v>37312481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38014713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38369794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39870792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40629597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>
        <f>データ!DW7</f>
        <v>48.6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>
        <f>データ!DX7</f>
        <v>47.3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48.4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48.7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52.5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>
        <f>データ!EH7</f>
        <v>62.9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>
        <f>データ!EI7</f>
        <v>60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62.3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61.7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66.099999999999994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>
        <f>データ!ES7</f>
        <v>39704002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40361969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42112933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43764424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44446754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9" t="s">
        <v>50</v>
      </c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9" t="s">
        <v>52</v>
      </c>
      <c r="IV82" s="129"/>
      <c r="IW82" s="129"/>
      <c r="IX82" s="129"/>
      <c r="IY82" s="129"/>
      <c r="IZ82" s="129"/>
      <c r="JA82" s="129"/>
      <c r="JB82" s="129"/>
      <c r="JC82" s="129"/>
      <c r="JD82" s="129"/>
      <c r="JE82" s="129"/>
      <c r="JF82" s="129"/>
      <c r="JG82" s="129"/>
      <c r="JH82" s="129"/>
      <c r="JI82" s="129"/>
      <c r="JJ82" s="129"/>
      <c r="JK82" s="129"/>
      <c r="JL82" s="129"/>
      <c r="JM82" s="129"/>
      <c r="JN82" s="129"/>
      <c r="JO82" s="129"/>
      <c r="JP82" s="129"/>
      <c r="JQ82" s="129"/>
      <c r="JR82" s="129"/>
      <c r="JS82" s="129"/>
      <c r="JT82" s="129"/>
      <c r="JU82" s="129"/>
      <c r="JV82" s="129"/>
      <c r="JW82" s="129"/>
      <c r="JX82" s="129"/>
      <c r="JY82" s="129"/>
      <c r="JZ82" s="129"/>
      <c r="KA82" s="129"/>
      <c r="KB82" s="129"/>
      <c r="KC82" s="129"/>
      <c r="KD82" s="129"/>
      <c r="KE82" s="129"/>
      <c r="KF82" s="129"/>
      <c r="KG82" s="129"/>
      <c r="KH82" s="129"/>
      <c r="KI82" s="129"/>
      <c r="KJ82" s="129"/>
      <c r="KK82" s="129"/>
      <c r="KL82" s="129"/>
      <c r="KM82" s="129"/>
      <c r="KN82" s="129"/>
      <c r="KO82" s="129"/>
      <c r="KP82" s="129"/>
      <c r="KQ82" s="129"/>
      <c r="KR82" s="129"/>
      <c r="KS82" s="129"/>
      <c r="KT82" s="129"/>
      <c r="KU82" s="129"/>
      <c r="KV82" s="129"/>
      <c r="KW82" s="129"/>
      <c r="KX82" s="129"/>
      <c r="KY82" s="129"/>
      <c r="KZ82" s="129"/>
      <c r="LA82" s="129"/>
      <c r="LB82" s="129"/>
      <c r="LC82" s="129"/>
      <c r="LD82" s="129"/>
      <c r="LE82" s="129"/>
      <c r="LF82" s="129"/>
      <c r="LG82" s="129"/>
      <c r="LH82" s="129"/>
      <c r="LI82" s="129"/>
      <c r="LJ82" s="129"/>
      <c r="LK82" s="129"/>
      <c r="LL82" s="129"/>
      <c r="LM82" s="129"/>
      <c r="LN82" s="129"/>
      <c r="LO82" s="129"/>
      <c r="LP82" s="129"/>
      <c r="LQ82" s="129"/>
      <c r="LR82" s="129"/>
      <c r="LS82" s="129"/>
      <c r="LT82" s="129"/>
      <c r="LU82" s="129"/>
      <c r="LV82" s="129"/>
      <c r="LW82" s="129"/>
      <c r="LX82" s="129"/>
      <c r="LY82" s="129"/>
      <c r="LZ82" s="129"/>
      <c r="MA82" s="129"/>
      <c r="MB82" s="129"/>
      <c r="MC82" s="129"/>
      <c r="MD82" s="129"/>
      <c r="ME82" s="129"/>
      <c r="MF82" s="129"/>
      <c r="MG82" s="129"/>
      <c r="MH82" s="129"/>
      <c r="MI82" s="129"/>
      <c r="MJ82" s="129"/>
      <c r="MK82" s="129"/>
      <c r="ML82" s="129"/>
      <c r="MM82" s="129"/>
      <c r="MN82" s="129"/>
      <c r="MO82" s="129"/>
      <c r="MP82" s="129"/>
      <c r="MQ82" s="129"/>
      <c r="MR82" s="129"/>
      <c r="MS82" s="129"/>
      <c r="MT82" s="129"/>
      <c r="MU82" s="129"/>
      <c r="MV82" s="129"/>
      <c r="MW82" s="129"/>
      <c r="MX82" s="129"/>
      <c r="MY82" s="129"/>
      <c r="MZ82" s="129"/>
      <c r="NA82" s="129"/>
      <c r="NB82" s="129"/>
      <c r="NC82" s="129"/>
      <c r="ND82" s="129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9"/>
      <c r="IV83" s="129"/>
      <c r="IW83" s="129"/>
      <c r="IX83" s="129"/>
      <c r="IY83" s="129"/>
      <c r="IZ83" s="129"/>
      <c r="JA83" s="129"/>
      <c r="JB83" s="129"/>
      <c r="JC83" s="129"/>
      <c r="JD83" s="129"/>
      <c r="JE83" s="129"/>
      <c r="JF83" s="129"/>
      <c r="JG83" s="129"/>
      <c r="JH83" s="129"/>
      <c r="JI83" s="129"/>
      <c r="JJ83" s="129"/>
      <c r="JK83" s="129"/>
      <c r="JL83" s="129"/>
      <c r="JM83" s="129"/>
      <c r="JN83" s="129"/>
      <c r="JO83" s="129"/>
      <c r="JP83" s="129"/>
      <c r="JQ83" s="129"/>
      <c r="JR83" s="129"/>
      <c r="JS83" s="129"/>
      <c r="JT83" s="129"/>
      <c r="JU83" s="129"/>
      <c r="JV83" s="129"/>
      <c r="JW83" s="129"/>
      <c r="JX83" s="129"/>
      <c r="JY83" s="129"/>
      <c r="JZ83" s="129"/>
      <c r="KA83" s="129"/>
      <c r="KB83" s="129"/>
      <c r="KC83" s="129"/>
      <c r="KD83" s="129"/>
      <c r="KE83" s="129"/>
      <c r="KF83" s="129"/>
      <c r="KG83" s="129"/>
      <c r="KH83" s="129"/>
      <c r="KI83" s="129"/>
      <c r="KJ83" s="129"/>
      <c r="KK83" s="129"/>
      <c r="KL83" s="129"/>
      <c r="KM83" s="129"/>
      <c r="KN83" s="129"/>
      <c r="KO83" s="129"/>
      <c r="KP83" s="129"/>
      <c r="KQ83" s="129"/>
      <c r="KR83" s="129"/>
      <c r="KS83" s="129"/>
      <c r="KT83" s="129"/>
      <c r="KU83" s="129"/>
      <c r="KV83" s="129"/>
      <c r="KW83" s="129"/>
      <c r="KX83" s="129"/>
      <c r="KY83" s="129"/>
      <c r="KZ83" s="129"/>
      <c r="LA83" s="129"/>
      <c r="LB83" s="129"/>
      <c r="LC83" s="129"/>
      <c r="LD83" s="129"/>
      <c r="LE83" s="129"/>
      <c r="LF83" s="129"/>
      <c r="LG83" s="129"/>
      <c r="LH83" s="129"/>
      <c r="LI83" s="129"/>
      <c r="LJ83" s="129"/>
      <c r="LK83" s="129"/>
      <c r="LL83" s="129"/>
      <c r="LM83" s="129"/>
      <c r="LN83" s="129"/>
      <c r="LO83" s="129"/>
      <c r="LP83" s="129"/>
      <c r="LQ83" s="129"/>
      <c r="LR83" s="129"/>
      <c r="LS83" s="129"/>
      <c r="LT83" s="129"/>
      <c r="LU83" s="129"/>
      <c r="LV83" s="129"/>
      <c r="LW83" s="129"/>
      <c r="LX83" s="129"/>
      <c r="LY83" s="129"/>
      <c r="LZ83" s="129"/>
      <c r="MA83" s="129"/>
      <c r="MB83" s="129"/>
      <c r="MC83" s="129"/>
      <c r="MD83" s="129"/>
      <c r="ME83" s="129"/>
      <c r="MF83" s="129"/>
      <c r="MG83" s="129"/>
      <c r="MH83" s="129"/>
      <c r="MI83" s="129"/>
      <c r="MJ83" s="129"/>
      <c r="MK83" s="129"/>
      <c r="ML83" s="129"/>
      <c r="MM83" s="129"/>
      <c r="MN83" s="129"/>
      <c r="MO83" s="129"/>
      <c r="MP83" s="129"/>
      <c r="MQ83" s="129"/>
      <c r="MR83" s="129"/>
      <c r="MS83" s="129"/>
      <c r="MT83" s="129"/>
      <c r="MU83" s="129"/>
      <c r="MV83" s="129"/>
      <c r="MW83" s="129"/>
      <c r="MX83" s="129"/>
      <c r="MY83" s="129"/>
      <c r="MZ83" s="129"/>
      <c r="NA83" s="129"/>
      <c r="NB83" s="129"/>
      <c r="NC83" s="129"/>
      <c r="ND83" s="129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232050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9" t="str">
        <f>IF(H8&lt;&gt;I8,H8,"")&amp;IF(I8&lt;&gt;J8,I8,"")&amp;"　"&amp;J8</f>
        <v>愛知県半田市　半田病院</v>
      </c>
      <c r="I6" s="140"/>
      <c r="J6" s="141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400床以上～500床未満</v>
      </c>
      <c r="O6" s="63"/>
      <c r="P6" s="63" t="str">
        <f>P8</f>
        <v>直営</v>
      </c>
      <c r="Q6" s="64">
        <f t="shared" ref="Q6:AG6" si="3">Q8</f>
        <v>27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災 地 輪</v>
      </c>
      <c r="U6" s="64">
        <f>U8</f>
        <v>118919</v>
      </c>
      <c r="V6" s="64">
        <f>V8</f>
        <v>37739</v>
      </c>
      <c r="W6" s="63" t="str">
        <f>W8</f>
        <v>非該当</v>
      </c>
      <c r="X6" s="63" t="str">
        <f t="shared" si="3"/>
        <v>７：１</v>
      </c>
      <c r="Y6" s="64">
        <f t="shared" si="3"/>
        <v>499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499</v>
      </c>
      <c r="AE6" s="64">
        <f t="shared" si="3"/>
        <v>499</v>
      </c>
      <c r="AF6" s="64" t="str">
        <f t="shared" si="3"/>
        <v>-</v>
      </c>
      <c r="AG6" s="64">
        <f t="shared" si="3"/>
        <v>499</v>
      </c>
      <c r="AH6" s="65">
        <f>IF(AH8="-",NA(),AH8)</f>
        <v>107.8</v>
      </c>
      <c r="AI6" s="65">
        <f t="shared" ref="AI6:AQ6" si="4">IF(AI8="-",NA(),AI8)</f>
        <v>102.2</v>
      </c>
      <c r="AJ6" s="65">
        <f t="shared" si="4"/>
        <v>103.8</v>
      </c>
      <c r="AK6" s="65">
        <f t="shared" si="4"/>
        <v>103.6</v>
      </c>
      <c r="AL6" s="65">
        <f t="shared" si="4"/>
        <v>102.9</v>
      </c>
      <c r="AM6" s="65">
        <f t="shared" si="4"/>
        <v>102.1</v>
      </c>
      <c r="AN6" s="65">
        <f t="shared" si="4"/>
        <v>100.4</v>
      </c>
      <c r="AO6" s="65">
        <f t="shared" si="4"/>
        <v>99.7</v>
      </c>
      <c r="AP6" s="65">
        <f t="shared" si="4"/>
        <v>98.8</v>
      </c>
      <c r="AQ6" s="65">
        <f t="shared" si="4"/>
        <v>98.5</v>
      </c>
      <c r="AR6" s="65" t="str">
        <f>IF(AR8="-","【-】","【"&amp;SUBSTITUTE(TEXT(AR8,"#,##0.0"),"-","△")&amp;"】")</f>
        <v>【98.4】</v>
      </c>
      <c r="AS6" s="65">
        <f>IF(AS8="-",NA(),AS8)</f>
        <v>106.8</v>
      </c>
      <c r="AT6" s="65">
        <f t="shared" ref="AT6:BB6" si="5">IF(AT8="-",NA(),AT8)</f>
        <v>101.2</v>
      </c>
      <c r="AU6" s="65">
        <f t="shared" si="5"/>
        <v>103</v>
      </c>
      <c r="AV6" s="65">
        <f t="shared" si="5"/>
        <v>103.6</v>
      </c>
      <c r="AW6" s="65">
        <f t="shared" si="5"/>
        <v>101.8</v>
      </c>
      <c r="AX6" s="65">
        <f t="shared" si="5"/>
        <v>96.7</v>
      </c>
      <c r="AY6" s="65">
        <f t="shared" si="5"/>
        <v>95.4</v>
      </c>
      <c r="AZ6" s="65">
        <f t="shared" si="5"/>
        <v>93.6</v>
      </c>
      <c r="BA6" s="65">
        <f t="shared" si="5"/>
        <v>91.8</v>
      </c>
      <c r="BB6" s="65">
        <f t="shared" si="5"/>
        <v>91.6</v>
      </c>
      <c r="BC6" s="65" t="str">
        <f>IF(BC8="-","【-】","【"&amp;SUBSTITUTE(TEXT(BC8,"#,##0.0"),"-","△")&amp;"】")</f>
        <v>【89.5】</v>
      </c>
      <c r="BD6" s="65">
        <f>IF(BD8="-",NA(),BD8)</f>
        <v>11.9</v>
      </c>
      <c r="BE6" s="65">
        <f t="shared" ref="BE6:BM6" si="6">IF(BE8="-",NA(),BE8)</f>
        <v>11.9</v>
      </c>
      <c r="BF6" s="65">
        <f t="shared" si="6"/>
        <v>7.8</v>
      </c>
      <c r="BG6" s="65">
        <f t="shared" si="6"/>
        <v>6.8</v>
      </c>
      <c r="BH6" s="65">
        <f t="shared" si="6"/>
        <v>6.6</v>
      </c>
      <c r="BI6" s="65">
        <f t="shared" si="6"/>
        <v>51.7</v>
      </c>
      <c r="BJ6" s="65">
        <f t="shared" si="6"/>
        <v>52.1</v>
      </c>
      <c r="BK6" s="65">
        <f t="shared" si="6"/>
        <v>45.6</v>
      </c>
      <c r="BL6" s="65">
        <f t="shared" si="6"/>
        <v>38.1</v>
      </c>
      <c r="BM6" s="65">
        <f t="shared" si="6"/>
        <v>42.9</v>
      </c>
      <c r="BN6" s="65" t="str">
        <f>IF(BN8="-","【-】","【"&amp;SUBSTITUTE(TEXT(BN8,"#,##0.0"),"-","△")&amp;"】")</f>
        <v>【63.6】</v>
      </c>
      <c r="BO6" s="65">
        <f>IF(BO8="-",NA(),BO8)</f>
        <v>88.1</v>
      </c>
      <c r="BP6" s="65">
        <f t="shared" ref="BP6:BX6" si="7">IF(BP8="-",NA(),BP8)</f>
        <v>80.599999999999994</v>
      </c>
      <c r="BQ6" s="65">
        <f t="shared" si="7"/>
        <v>77.5</v>
      </c>
      <c r="BR6" s="65">
        <f t="shared" si="7"/>
        <v>74</v>
      </c>
      <c r="BS6" s="65">
        <f t="shared" si="7"/>
        <v>73.900000000000006</v>
      </c>
      <c r="BT6" s="65">
        <f t="shared" si="7"/>
        <v>76.400000000000006</v>
      </c>
      <c r="BU6" s="65">
        <f t="shared" si="7"/>
        <v>76</v>
      </c>
      <c r="BV6" s="65">
        <f t="shared" si="7"/>
        <v>76.099999999999994</v>
      </c>
      <c r="BW6" s="65">
        <f t="shared" si="7"/>
        <v>75.7</v>
      </c>
      <c r="BX6" s="65">
        <f t="shared" si="7"/>
        <v>76.099999999999994</v>
      </c>
      <c r="BY6" s="65" t="str">
        <f>IF(BY8="-","【-】","【"&amp;SUBSTITUTE(TEXT(BY8,"#,##0.0"),"-","△")&amp;"】")</f>
        <v>【74.2】</v>
      </c>
      <c r="BZ6" s="66">
        <f>IF(BZ8="-",NA(),BZ8)</f>
        <v>49642</v>
      </c>
      <c r="CA6" s="66">
        <f t="shared" ref="CA6:CI6" si="8">IF(CA8="-",NA(),CA8)</f>
        <v>52323</v>
      </c>
      <c r="CB6" s="66">
        <f t="shared" si="8"/>
        <v>57219</v>
      </c>
      <c r="CC6" s="66">
        <f t="shared" si="8"/>
        <v>58979</v>
      </c>
      <c r="CD6" s="66">
        <f t="shared" si="8"/>
        <v>59313</v>
      </c>
      <c r="CE6" s="66">
        <f t="shared" si="8"/>
        <v>50749</v>
      </c>
      <c r="CF6" s="66">
        <f t="shared" si="8"/>
        <v>51813</v>
      </c>
      <c r="CG6" s="66">
        <f t="shared" si="8"/>
        <v>53447</v>
      </c>
      <c r="CH6" s="66">
        <f t="shared" si="8"/>
        <v>54464</v>
      </c>
      <c r="CI6" s="66">
        <f t="shared" si="8"/>
        <v>55265</v>
      </c>
      <c r="CJ6" s="65" t="str">
        <f>IF(CJ8="-","【-】","【"&amp;SUBSTITUTE(TEXT(CJ8,"#,##0"),"-","△")&amp;"】")</f>
        <v>【49,667】</v>
      </c>
      <c r="CK6" s="66">
        <f>IF(CK8="-",NA(),CK8)</f>
        <v>11913</v>
      </c>
      <c r="CL6" s="66">
        <f t="shared" ref="CL6:CT6" si="9">IF(CL8="-",NA(),CL8)</f>
        <v>12867</v>
      </c>
      <c r="CM6" s="66">
        <f t="shared" si="9"/>
        <v>13307</v>
      </c>
      <c r="CN6" s="66">
        <f t="shared" si="9"/>
        <v>13725</v>
      </c>
      <c r="CO6" s="66">
        <f t="shared" si="9"/>
        <v>14014</v>
      </c>
      <c r="CP6" s="66">
        <f t="shared" si="9"/>
        <v>12339</v>
      </c>
      <c r="CQ6" s="66">
        <f t="shared" si="9"/>
        <v>12424</v>
      </c>
      <c r="CR6" s="66">
        <f t="shared" si="9"/>
        <v>13027</v>
      </c>
      <c r="CS6" s="66">
        <f t="shared" si="9"/>
        <v>13969</v>
      </c>
      <c r="CT6" s="66">
        <f t="shared" si="9"/>
        <v>14455</v>
      </c>
      <c r="CU6" s="65" t="str">
        <f>IF(CU8="-","【-】","【"&amp;SUBSTITUTE(TEXT(CU8,"#,##0"),"-","△")&amp;"】")</f>
        <v>【13,758】</v>
      </c>
      <c r="CV6" s="65">
        <f>IF(CV8="-",NA(),CV8)</f>
        <v>48.8</v>
      </c>
      <c r="CW6" s="65">
        <f t="shared" ref="CW6:DE6" si="10">IF(CW8="-",NA(),CW8)</f>
        <v>51.4</v>
      </c>
      <c r="CX6" s="65">
        <f t="shared" si="10"/>
        <v>49.7</v>
      </c>
      <c r="CY6" s="65">
        <f t="shared" si="10"/>
        <v>50.4</v>
      </c>
      <c r="CZ6" s="65">
        <f t="shared" si="10"/>
        <v>51.7</v>
      </c>
      <c r="DA6" s="65">
        <f t="shared" si="10"/>
        <v>52.1</v>
      </c>
      <c r="DB6" s="65">
        <f t="shared" si="10"/>
        <v>52.5</v>
      </c>
      <c r="DC6" s="65">
        <f t="shared" si="10"/>
        <v>52.6</v>
      </c>
      <c r="DD6" s="65">
        <f t="shared" si="10"/>
        <v>53.2</v>
      </c>
      <c r="DE6" s="65">
        <f t="shared" si="10"/>
        <v>54.1</v>
      </c>
      <c r="DF6" s="65" t="str">
        <f>IF(DF8="-","【-】","【"&amp;SUBSTITUTE(TEXT(DF8,"#,##0.0"),"-","△")&amp;"】")</f>
        <v>【55.2】</v>
      </c>
      <c r="DG6" s="65">
        <f>IF(DG8="-",NA(),DG8)</f>
        <v>22.3</v>
      </c>
      <c r="DH6" s="65">
        <f t="shared" ref="DH6:DP6" si="11">IF(DH8="-",NA(),DH8)</f>
        <v>24.2</v>
      </c>
      <c r="DI6" s="65">
        <f t="shared" si="11"/>
        <v>24.9</v>
      </c>
      <c r="DJ6" s="65">
        <f t="shared" si="11"/>
        <v>25.1</v>
      </c>
      <c r="DK6" s="65">
        <f t="shared" si="11"/>
        <v>23.7</v>
      </c>
      <c r="DL6" s="65">
        <f t="shared" si="11"/>
        <v>24.4</v>
      </c>
      <c r="DM6" s="65">
        <f t="shared" si="11"/>
        <v>24.3</v>
      </c>
      <c r="DN6" s="65">
        <f t="shared" si="11"/>
        <v>24.2</v>
      </c>
      <c r="DO6" s="65">
        <f t="shared" si="11"/>
        <v>25.3</v>
      </c>
      <c r="DP6" s="65">
        <f t="shared" si="11"/>
        <v>25.2</v>
      </c>
      <c r="DQ6" s="65" t="str">
        <f>IF(DQ8="-","【-】","【"&amp;SUBSTITUTE(TEXT(DQ8,"#,##0.0"),"-","△")&amp;"】")</f>
        <v>【24.1】</v>
      </c>
      <c r="DR6" s="65">
        <f>IF(DR8="-",NA(),DR8)</f>
        <v>65.5</v>
      </c>
      <c r="DS6" s="65">
        <f t="shared" ref="DS6:EA6" si="12">IF(DS8="-",NA(),DS8)</f>
        <v>66.599999999999994</v>
      </c>
      <c r="DT6" s="65">
        <f t="shared" si="12"/>
        <v>68.599999999999994</v>
      </c>
      <c r="DU6" s="65">
        <f t="shared" si="12"/>
        <v>68.2</v>
      </c>
      <c r="DV6" s="65">
        <f t="shared" si="12"/>
        <v>70</v>
      </c>
      <c r="DW6" s="65">
        <f t="shared" si="12"/>
        <v>48.6</v>
      </c>
      <c r="DX6" s="65">
        <f t="shared" si="12"/>
        <v>47.3</v>
      </c>
      <c r="DY6" s="65">
        <f t="shared" si="12"/>
        <v>48.4</v>
      </c>
      <c r="DZ6" s="65">
        <f t="shared" si="12"/>
        <v>48.7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>
        <f>IF(EC8="-",NA(),EC8)</f>
        <v>75.7</v>
      </c>
      <c r="ED6" s="65">
        <f t="shared" ref="ED6:EL6" si="13">IF(ED8="-",NA(),ED8)</f>
        <v>76.099999999999994</v>
      </c>
      <c r="EE6" s="65">
        <f t="shared" si="13"/>
        <v>77.8</v>
      </c>
      <c r="EF6" s="65">
        <f t="shared" si="13"/>
        <v>78.900000000000006</v>
      </c>
      <c r="EG6" s="65">
        <f t="shared" si="13"/>
        <v>79.8</v>
      </c>
      <c r="EH6" s="65">
        <f t="shared" si="13"/>
        <v>62.9</v>
      </c>
      <c r="EI6" s="65">
        <f t="shared" si="13"/>
        <v>60</v>
      </c>
      <c r="EJ6" s="65">
        <f t="shared" si="13"/>
        <v>62.3</v>
      </c>
      <c r="EK6" s="65">
        <f t="shared" si="13"/>
        <v>61.7</v>
      </c>
      <c r="EL6" s="65">
        <f t="shared" si="13"/>
        <v>66.099999999999994</v>
      </c>
      <c r="EM6" s="65" t="str">
        <f>IF(EM8="-","【-】","【"&amp;SUBSTITUTE(TEXT(EM8,"#,##0.0"),"-","△")&amp;"】")</f>
        <v>【65.7】</v>
      </c>
      <c r="EN6" s="66">
        <f>IF(EN8="-",NA(),EN8)</f>
        <v>37312481</v>
      </c>
      <c r="EO6" s="66">
        <f t="shared" ref="EO6:EW6" si="14">IF(EO8="-",NA(),EO8)</f>
        <v>38014713</v>
      </c>
      <c r="EP6" s="66">
        <f t="shared" si="14"/>
        <v>38369794</v>
      </c>
      <c r="EQ6" s="66">
        <f t="shared" si="14"/>
        <v>39870792</v>
      </c>
      <c r="ER6" s="66">
        <f t="shared" si="14"/>
        <v>40629597</v>
      </c>
      <c r="ES6" s="66">
        <f t="shared" si="14"/>
        <v>39704002</v>
      </c>
      <c r="ET6" s="66">
        <f t="shared" si="14"/>
        <v>40361969</v>
      </c>
      <c r="EU6" s="66">
        <f t="shared" si="14"/>
        <v>42112933</v>
      </c>
      <c r="EV6" s="66">
        <f t="shared" si="14"/>
        <v>43764424</v>
      </c>
      <c r="EW6" s="66">
        <f t="shared" si="14"/>
        <v>44446754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232050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400床以上～500床未満</v>
      </c>
      <c r="O7" s="63"/>
      <c r="P7" s="63" t="str">
        <f>P8</f>
        <v>直営</v>
      </c>
      <c r="Q7" s="64">
        <f t="shared" si="15"/>
        <v>27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が 災 地 輪</v>
      </c>
      <c r="U7" s="64">
        <f>U8</f>
        <v>118919</v>
      </c>
      <c r="V7" s="64">
        <f>V8</f>
        <v>37739</v>
      </c>
      <c r="W7" s="63" t="str">
        <f>W8</f>
        <v>非該当</v>
      </c>
      <c r="X7" s="63" t="str">
        <f t="shared" si="15"/>
        <v>７：１</v>
      </c>
      <c r="Y7" s="64">
        <f t="shared" si="15"/>
        <v>499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499</v>
      </c>
      <c r="AE7" s="64">
        <f t="shared" si="15"/>
        <v>499</v>
      </c>
      <c r="AF7" s="64" t="str">
        <f t="shared" si="15"/>
        <v>-</v>
      </c>
      <c r="AG7" s="64">
        <f t="shared" si="15"/>
        <v>499</v>
      </c>
      <c r="AH7" s="65">
        <f>AH8</f>
        <v>107.8</v>
      </c>
      <c r="AI7" s="65">
        <f t="shared" ref="AI7:AQ7" si="16">AI8</f>
        <v>102.2</v>
      </c>
      <c r="AJ7" s="65">
        <f t="shared" si="16"/>
        <v>103.8</v>
      </c>
      <c r="AK7" s="65">
        <f t="shared" si="16"/>
        <v>103.6</v>
      </c>
      <c r="AL7" s="65">
        <f t="shared" si="16"/>
        <v>102.9</v>
      </c>
      <c r="AM7" s="65">
        <f t="shared" si="16"/>
        <v>102.1</v>
      </c>
      <c r="AN7" s="65">
        <f t="shared" si="16"/>
        <v>100.4</v>
      </c>
      <c r="AO7" s="65">
        <f t="shared" si="16"/>
        <v>99.7</v>
      </c>
      <c r="AP7" s="65">
        <f t="shared" si="16"/>
        <v>98.8</v>
      </c>
      <c r="AQ7" s="65">
        <f t="shared" si="16"/>
        <v>98.5</v>
      </c>
      <c r="AR7" s="65"/>
      <c r="AS7" s="65">
        <f>AS8</f>
        <v>106.8</v>
      </c>
      <c r="AT7" s="65">
        <f t="shared" ref="AT7:BB7" si="17">AT8</f>
        <v>101.2</v>
      </c>
      <c r="AU7" s="65">
        <f t="shared" si="17"/>
        <v>103</v>
      </c>
      <c r="AV7" s="65">
        <f t="shared" si="17"/>
        <v>103.6</v>
      </c>
      <c r="AW7" s="65">
        <f t="shared" si="17"/>
        <v>101.8</v>
      </c>
      <c r="AX7" s="65">
        <f t="shared" si="17"/>
        <v>96.7</v>
      </c>
      <c r="AY7" s="65">
        <f t="shared" si="17"/>
        <v>95.4</v>
      </c>
      <c r="AZ7" s="65">
        <f t="shared" si="17"/>
        <v>93.6</v>
      </c>
      <c r="BA7" s="65">
        <f t="shared" si="17"/>
        <v>91.8</v>
      </c>
      <c r="BB7" s="65">
        <f t="shared" si="17"/>
        <v>91.6</v>
      </c>
      <c r="BC7" s="65"/>
      <c r="BD7" s="65">
        <f>BD8</f>
        <v>11.9</v>
      </c>
      <c r="BE7" s="65">
        <f t="shared" ref="BE7:BM7" si="18">BE8</f>
        <v>11.9</v>
      </c>
      <c r="BF7" s="65">
        <f t="shared" si="18"/>
        <v>7.8</v>
      </c>
      <c r="BG7" s="65">
        <f t="shared" si="18"/>
        <v>6.8</v>
      </c>
      <c r="BH7" s="65">
        <f t="shared" si="18"/>
        <v>6.6</v>
      </c>
      <c r="BI7" s="65">
        <f t="shared" si="18"/>
        <v>51.7</v>
      </c>
      <c r="BJ7" s="65">
        <f t="shared" si="18"/>
        <v>52.1</v>
      </c>
      <c r="BK7" s="65">
        <f t="shared" si="18"/>
        <v>45.6</v>
      </c>
      <c r="BL7" s="65">
        <f t="shared" si="18"/>
        <v>38.1</v>
      </c>
      <c r="BM7" s="65">
        <f t="shared" si="18"/>
        <v>42.9</v>
      </c>
      <c r="BN7" s="65"/>
      <c r="BO7" s="65">
        <f>BO8</f>
        <v>88.1</v>
      </c>
      <c r="BP7" s="65">
        <f t="shared" ref="BP7:BX7" si="19">BP8</f>
        <v>80.599999999999994</v>
      </c>
      <c r="BQ7" s="65">
        <f t="shared" si="19"/>
        <v>77.5</v>
      </c>
      <c r="BR7" s="65">
        <f t="shared" si="19"/>
        <v>74</v>
      </c>
      <c r="BS7" s="65">
        <f t="shared" si="19"/>
        <v>73.900000000000006</v>
      </c>
      <c r="BT7" s="65">
        <f t="shared" si="19"/>
        <v>76.400000000000006</v>
      </c>
      <c r="BU7" s="65">
        <f t="shared" si="19"/>
        <v>76</v>
      </c>
      <c r="BV7" s="65">
        <f t="shared" si="19"/>
        <v>76.099999999999994</v>
      </c>
      <c r="BW7" s="65">
        <f t="shared" si="19"/>
        <v>75.7</v>
      </c>
      <c r="BX7" s="65">
        <f t="shared" si="19"/>
        <v>76.099999999999994</v>
      </c>
      <c r="BY7" s="65"/>
      <c r="BZ7" s="66">
        <f>BZ8</f>
        <v>49642</v>
      </c>
      <c r="CA7" s="66">
        <f t="shared" ref="CA7:CI7" si="20">CA8</f>
        <v>52323</v>
      </c>
      <c r="CB7" s="66">
        <f t="shared" si="20"/>
        <v>57219</v>
      </c>
      <c r="CC7" s="66">
        <f t="shared" si="20"/>
        <v>58979</v>
      </c>
      <c r="CD7" s="66">
        <f t="shared" si="20"/>
        <v>59313</v>
      </c>
      <c r="CE7" s="66">
        <f t="shared" si="20"/>
        <v>50749</v>
      </c>
      <c r="CF7" s="66">
        <f t="shared" si="20"/>
        <v>51813</v>
      </c>
      <c r="CG7" s="66">
        <f t="shared" si="20"/>
        <v>53447</v>
      </c>
      <c r="CH7" s="66">
        <f t="shared" si="20"/>
        <v>54464</v>
      </c>
      <c r="CI7" s="66">
        <f t="shared" si="20"/>
        <v>55265</v>
      </c>
      <c r="CJ7" s="65"/>
      <c r="CK7" s="66">
        <f>CK8</f>
        <v>11913</v>
      </c>
      <c r="CL7" s="66">
        <f t="shared" ref="CL7:CT7" si="21">CL8</f>
        <v>12867</v>
      </c>
      <c r="CM7" s="66">
        <f t="shared" si="21"/>
        <v>13307</v>
      </c>
      <c r="CN7" s="66">
        <f t="shared" si="21"/>
        <v>13725</v>
      </c>
      <c r="CO7" s="66">
        <f t="shared" si="21"/>
        <v>14014</v>
      </c>
      <c r="CP7" s="66">
        <f t="shared" si="21"/>
        <v>12339</v>
      </c>
      <c r="CQ7" s="66">
        <f t="shared" si="21"/>
        <v>12424</v>
      </c>
      <c r="CR7" s="66">
        <f t="shared" si="21"/>
        <v>13027</v>
      </c>
      <c r="CS7" s="66">
        <f t="shared" si="21"/>
        <v>13969</v>
      </c>
      <c r="CT7" s="66">
        <f t="shared" si="21"/>
        <v>14455</v>
      </c>
      <c r="CU7" s="65"/>
      <c r="CV7" s="65">
        <f>CV8</f>
        <v>48.8</v>
      </c>
      <c r="CW7" s="65">
        <f t="shared" ref="CW7:DE7" si="22">CW8</f>
        <v>51.4</v>
      </c>
      <c r="CX7" s="65">
        <f t="shared" si="22"/>
        <v>49.7</v>
      </c>
      <c r="CY7" s="65">
        <f t="shared" si="22"/>
        <v>50.4</v>
      </c>
      <c r="CZ7" s="65">
        <f t="shared" si="22"/>
        <v>51.7</v>
      </c>
      <c r="DA7" s="65">
        <f t="shared" si="22"/>
        <v>52.1</v>
      </c>
      <c r="DB7" s="65">
        <f t="shared" si="22"/>
        <v>52.5</v>
      </c>
      <c r="DC7" s="65">
        <f t="shared" si="22"/>
        <v>52.6</v>
      </c>
      <c r="DD7" s="65">
        <f t="shared" si="22"/>
        <v>53.2</v>
      </c>
      <c r="DE7" s="65">
        <f t="shared" si="22"/>
        <v>54.1</v>
      </c>
      <c r="DF7" s="65"/>
      <c r="DG7" s="65">
        <f>DG8</f>
        <v>22.3</v>
      </c>
      <c r="DH7" s="65">
        <f t="shared" ref="DH7:DP7" si="23">DH8</f>
        <v>24.2</v>
      </c>
      <c r="DI7" s="65">
        <f t="shared" si="23"/>
        <v>24.9</v>
      </c>
      <c r="DJ7" s="65">
        <f t="shared" si="23"/>
        <v>25.1</v>
      </c>
      <c r="DK7" s="65">
        <f t="shared" si="23"/>
        <v>23.7</v>
      </c>
      <c r="DL7" s="65">
        <f t="shared" si="23"/>
        <v>24.4</v>
      </c>
      <c r="DM7" s="65">
        <f t="shared" si="23"/>
        <v>24.3</v>
      </c>
      <c r="DN7" s="65">
        <f t="shared" si="23"/>
        <v>24.2</v>
      </c>
      <c r="DO7" s="65">
        <f t="shared" si="23"/>
        <v>25.3</v>
      </c>
      <c r="DP7" s="65">
        <f t="shared" si="23"/>
        <v>25.2</v>
      </c>
      <c r="DQ7" s="65"/>
      <c r="DR7" s="65">
        <f>DR8</f>
        <v>65.5</v>
      </c>
      <c r="DS7" s="65">
        <f t="shared" ref="DS7:EA7" si="24">DS8</f>
        <v>66.599999999999994</v>
      </c>
      <c r="DT7" s="65">
        <f t="shared" si="24"/>
        <v>68.599999999999994</v>
      </c>
      <c r="DU7" s="65">
        <f t="shared" si="24"/>
        <v>68.2</v>
      </c>
      <c r="DV7" s="65">
        <f t="shared" si="24"/>
        <v>70</v>
      </c>
      <c r="DW7" s="65">
        <f t="shared" si="24"/>
        <v>48.6</v>
      </c>
      <c r="DX7" s="65">
        <f t="shared" si="24"/>
        <v>47.3</v>
      </c>
      <c r="DY7" s="65">
        <f t="shared" si="24"/>
        <v>48.4</v>
      </c>
      <c r="DZ7" s="65">
        <f t="shared" si="24"/>
        <v>48.7</v>
      </c>
      <c r="EA7" s="65">
        <f t="shared" si="24"/>
        <v>52.5</v>
      </c>
      <c r="EB7" s="65"/>
      <c r="EC7" s="65">
        <f>EC8</f>
        <v>75.7</v>
      </c>
      <c r="ED7" s="65">
        <f t="shared" ref="ED7:EL7" si="25">ED8</f>
        <v>76.099999999999994</v>
      </c>
      <c r="EE7" s="65">
        <f t="shared" si="25"/>
        <v>77.8</v>
      </c>
      <c r="EF7" s="65">
        <f t="shared" si="25"/>
        <v>78.900000000000006</v>
      </c>
      <c r="EG7" s="65">
        <f t="shared" si="25"/>
        <v>79.8</v>
      </c>
      <c r="EH7" s="65">
        <f t="shared" si="25"/>
        <v>62.9</v>
      </c>
      <c r="EI7" s="65">
        <f t="shared" si="25"/>
        <v>60</v>
      </c>
      <c r="EJ7" s="65">
        <f t="shared" si="25"/>
        <v>62.3</v>
      </c>
      <c r="EK7" s="65">
        <f t="shared" si="25"/>
        <v>61.7</v>
      </c>
      <c r="EL7" s="65">
        <f t="shared" si="25"/>
        <v>66.099999999999994</v>
      </c>
      <c r="EM7" s="65"/>
      <c r="EN7" s="66">
        <f>EN8</f>
        <v>37312481</v>
      </c>
      <c r="EO7" s="66">
        <f t="shared" ref="EO7:EW7" si="26">EO8</f>
        <v>38014713</v>
      </c>
      <c r="EP7" s="66">
        <f t="shared" si="26"/>
        <v>38369794</v>
      </c>
      <c r="EQ7" s="66">
        <f t="shared" si="26"/>
        <v>39870792</v>
      </c>
      <c r="ER7" s="66">
        <f t="shared" si="26"/>
        <v>40629597</v>
      </c>
      <c r="ES7" s="66">
        <f t="shared" si="26"/>
        <v>39704002</v>
      </c>
      <c r="ET7" s="66">
        <f t="shared" si="26"/>
        <v>40361969</v>
      </c>
      <c r="EU7" s="66">
        <f t="shared" si="26"/>
        <v>42112933</v>
      </c>
      <c r="EV7" s="66">
        <f t="shared" si="26"/>
        <v>43764424</v>
      </c>
      <c r="EW7" s="66">
        <f t="shared" si="26"/>
        <v>44446754</v>
      </c>
      <c r="EX7" s="66"/>
    </row>
    <row r="8" spans="1:154" s="67" customFormat="1">
      <c r="A8" s="48"/>
      <c r="B8" s="68">
        <v>2016</v>
      </c>
      <c r="C8" s="68">
        <v>232050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27</v>
      </c>
      <c r="R8" s="68" t="s">
        <v>131</v>
      </c>
      <c r="S8" s="68" t="s">
        <v>132</v>
      </c>
      <c r="T8" s="68" t="s">
        <v>133</v>
      </c>
      <c r="U8" s="69">
        <v>118919</v>
      </c>
      <c r="V8" s="69">
        <v>37739</v>
      </c>
      <c r="W8" s="68" t="s">
        <v>134</v>
      </c>
      <c r="X8" s="70" t="s">
        <v>135</v>
      </c>
      <c r="Y8" s="69">
        <v>499</v>
      </c>
      <c r="Z8" s="69" t="s">
        <v>136</v>
      </c>
      <c r="AA8" s="69" t="s">
        <v>136</v>
      </c>
      <c r="AB8" s="69" t="s">
        <v>136</v>
      </c>
      <c r="AC8" s="69" t="s">
        <v>136</v>
      </c>
      <c r="AD8" s="69">
        <v>499</v>
      </c>
      <c r="AE8" s="69">
        <v>499</v>
      </c>
      <c r="AF8" s="69" t="s">
        <v>136</v>
      </c>
      <c r="AG8" s="69">
        <v>499</v>
      </c>
      <c r="AH8" s="71">
        <v>107.8</v>
      </c>
      <c r="AI8" s="71">
        <v>102.2</v>
      </c>
      <c r="AJ8" s="71">
        <v>103.8</v>
      </c>
      <c r="AK8" s="71">
        <v>103.6</v>
      </c>
      <c r="AL8" s="71">
        <v>102.9</v>
      </c>
      <c r="AM8" s="71">
        <v>102.1</v>
      </c>
      <c r="AN8" s="71">
        <v>100.4</v>
      </c>
      <c r="AO8" s="71">
        <v>99.7</v>
      </c>
      <c r="AP8" s="71">
        <v>98.8</v>
      </c>
      <c r="AQ8" s="71">
        <v>98.5</v>
      </c>
      <c r="AR8" s="71">
        <v>98.4</v>
      </c>
      <c r="AS8" s="71">
        <v>106.8</v>
      </c>
      <c r="AT8" s="71">
        <v>101.2</v>
      </c>
      <c r="AU8" s="71">
        <v>103</v>
      </c>
      <c r="AV8" s="71">
        <v>103.6</v>
      </c>
      <c r="AW8" s="71">
        <v>101.8</v>
      </c>
      <c r="AX8" s="71">
        <v>96.7</v>
      </c>
      <c r="AY8" s="71">
        <v>95.4</v>
      </c>
      <c r="AZ8" s="71">
        <v>93.6</v>
      </c>
      <c r="BA8" s="71">
        <v>91.8</v>
      </c>
      <c r="BB8" s="71">
        <v>91.6</v>
      </c>
      <c r="BC8" s="71">
        <v>89.5</v>
      </c>
      <c r="BD8" s="72">
        <v>11.9</v>
      </c>
      <c r="BE8" s="72">
        <v>11.9</v>
      </c>
      <c r="BF8" s="72">
        <v>7.8</v>
      </c>
      <c r="BG8" s="72">
        <v>6.8</v>
      </c>
      <c r="BH8" s="72">
        <v>6.6</v>
      </c>
      <c r="BI8" s="72">
        <v>51.7</v>
      </c>
      <c r="BJ8" s="72">
        <v>52.1</v>
      </c>
      <c r="BK8" s="72">
        <v>45.6</v>
      </c>
      <c r="BL8" s="72">
        <v>38.1</v>
      </c>
      <c r="BM8" s="72">
        <v>42.9</v>
      </c>
      <c r="BN8" s="72">
        <v>63.6</v>
      </c>
      <c r="BO8" s="71">
        <v>88.1</v>
      </c>
      <c r="BP8" s="71">
        <v>80.599999999999994</v>
      </c>
      <c r="BQ8" s="71">
        <v>77.5</v>
      </c>
      <c r="BR8" s="71">
        <v>74</v>
      </c>
      <c r="BS8" s="71">
        <v>73.900000000000006</v>
      </c>
      <c r="BT8" s="71">
        <v>76.400000000000006</v>
      </c>
      <c r="BU8" s="71">
        <v>76</v>
      </c>
      <c r="BV8" s="71">
        <v>76.099999999999994</v>
      </c>
      <c r="BW8" s="71">
        <v>75.7</v>
      </c>
      <c r="BX8" s="71">
        <v>76.099999999999994</v>
      </c>
      <c r="BY8" s="71">
        <v>74.2</v>
      </c>
      <c r="BZ8" s="72">
        <v>49642</v>
      </c>
      <c r="CA8" s="72">
        <v>52323</v>
      </c>
      <c r="CB8" s="72">
        <v>57219</v>
      </c>
      <c r="CC8" s="72">
        <v>58979</v>
      </c>
      <c r="CD8" s="72">
        <v>59313</v>
      </c>
      <c r="CE8" s="72">
        <v>50749</v>
      </c>
      <c r="CF8" s="72">
        <v>51813</v>
      </c>
      <c r="CG8" s="72">
        <v>53447</v>
      </c>
      <c r="CH8" s="72">
        <v>54464</v>
      </c>
      <c r="CI8" s="72">
        <v>55265</v>
      </c>
      <c r="CJ8" s="71">
        <v>49667</v>
      </c>
      <c r="CK8" s="72">
        <v>11913</v>
      </c>
      <c r="CL8" s="72">
        <v>12867</v>
      </c>
      <c r="CM8" s="72">
        <v>13307</v>
      </c>
      <c r="CN8" s="72">
        <v>13725</v>
      </c>
      <c r="CO8" s="72">
        <v>14014</v>
      </c>
      <c r="CP8" s="72">
        <v>12339</v>
      </c>
      <c r="CQ8" s="72">
        <v>12424</v>
      </c>
      <c r="CR8" s="72">
        <v>13027</v>
      </c>
      <c r="CS8" s="72">
        <v>13969</v>
      </c>
      <c r="CT8" s="72">
        <v>14455</v>
      </c>
      <c r="CU8" s="71">
        <v>13758</v>
      </c>
      <c r="CV8" s="72">
        <v>48.8</v>
      </c>
      <c r="CW8" s="72">
        <v>51.4</v>
      </c>
      <c r="CX8" s="72">
        <v>49.7</v>
      </c>
      <c r="CY8" s="72">
        <v>50.4</v>
      </c>
      <c r="CZ8" s="72">
        <v>51.7</v>
      </c>
      <c r="DA8" s="72">
        <v>52.1</v>
      </c>
      <c r="DB8" s="72">
        <v>52.5</v>
      </c>
      <c r="DC8" s="72">
        <v>52.6</v>
      </c>
      <c r="DD8" s="72">
        <v>53.2</v>
      </c>
      <c r="DE8" s="72">
        <v>54.1</v>
      </c>
      <c r="DF8" s="72">
        <v>55.2</v>
      </c>
      <c r="DG8" s="72">
        <v>22.3</v>
      </c>
      <c r="DH8" s="72">
        <v>24.2</v>
      </c>
      <c r="DI8" s="72">
        <v>24.9</v>
      </c>
      <c r="DJ8" s="72">
        <v>25.1</v>
      </c>
      <c r="DK8" s="72">
        <v>23.7</v>
      </c>
      <c r="DL8" s="72">
        <v>24.4</v>
      </c>
      <c r="DM8" s="72">
        <v>24.3</v>
      </c>
      <c r="DN8" s="72">
        <v>24.2</v>
      </c>
      <c r="DO8" s="72">
        <v>25.3</v>
      </c>
      <c r="DP8" s="72">
        <v>25.2</v>
      </c>
      <c r="DQ8" s="72">
        <v>24.1</v>
      </c>
      <c r="DR8" s="71">
        <v>65.5</v>
      </c>
      <c r="DS8" s="71">
        <v>66.599999999999994</v>
      </c>
      <c r="DT8" s="71">
        <v>68.599999999999994</v>
      </c>
      <c r="DU8" s="71">
        <v>68.2</v>
      </c>
      <c r="DV8" s="71">
        <v>70</v>
      </c>
      <c r="DW8" s="71">
        <v>48.6</v>
      </c>
      <c r="DX8" s="71">
        <v>47.3</v>
      </c>
      <c r="DY8" s="71">
        <v>48.4</v>
      </c>
      <c r="DZ8" s="71">
        <v>48.7</v>
      </c>
      <c r="EA8" s="71">
        <v>52.5</v>
      </c>
      <c r="EB8" s="71">
        <v>50.7</v>
      </c>
      <c r="EC8" s="71">
        <v>75.7</v>
      </c>
      <c r="ED8" s="71">
        <v>76.099999999999994</v>
      </c>
      <c r="EE8" s="71">
        <v>77.8</v>
      </c>
      <c r="EF8" s="71">
        <v>78.900000000000006</v>
      </c>
      <c r="EG8" s="71">
        <v>79.8</v>
      </c>
      <c r="EH8" s="71">
        <v>62.9</v>
      </c>
      <c r="EI8" s="71">
        <v>60</v>
      </c>
      <c r="EJ8" s="71">
        <v>62.3</v>
      </c>
      <c r="EK8" s="71">
        <v>61.7</v>
      </c>
      <c r="EL8" s="71">
        <v>66.099999999999994</v>
      </c>
      <c r="EM8" s="71">
        <v>65.7</v>
      </c>
      <c r="EN8" s="72">
        <v>37312481</v>
      </c>
      <c r="EO8" s="72">
        <v>38014713</v>
      </c>
      <c r="EP8" s="72">
        <v>38369794</v>
      </c>
      <c r="EQ8" s="72">
        <v>39870792</v>
      </c>
      <c r="ER8" s="72">
        <v>40629597</v>
      </c>
      <c r="ES8" s="72">
        <v>39704002</v>
      </c>
      <c r="ET8" s="72">
        <v>40361969</v>
      </c>
      <c r="EU8" s="72">
        <v>42112933</v>
      </c>
      <c r="EV8" s="72">
        <v>43764424</v>
      </c>
      <c r="EW8" s="72">
        <v>44446754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半田市</cp:lastModifiedBy>
  <cp:lastPrinted>2018-10-17T01:24:01Z</cp:lastPrinted>
  <dcterms:created xsi:type="dcterms:W3CDTF">2018-09-27T00:47:55Z</dcterms:created>
  <dcterms:modified xsi:type="dcterms:W3CDTF">2018-10-17T01:28:17Z</dcterms:modified>
  <cp:category/>
</cp:coreProperties>
</file>