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輸出入推移" sheetId="1" r:id="rId1"/>
    <sheet name="輸出" sheetId="2" r:id="rId2"/>
    <sheet name="輸入" sheetId="3" r:id="rId3"/>
  </sheets>
  <definedNames>
    <definedName name="_xlnm.Print_Area" localSheetId="0">'輸出入推移'!$B$1:$P$69</definedName>
  </definedNames>
  <calcPr fullCalcOnLoad="1"/>
</workbook>
</file>

<file path=xl/sharedStrings.xml><?xml version="1.0" encoding="utf-8"?>
<sst xmlns="http://schemas.openxmlformats.org/spreadsheetml/2006/main" count="204" uniqueCount="101">
  <si>
    <t>６年</t>
  </si>
  <si>
    <t>７年</t>
  </si>
  <si>
    <t>８年</t>
  </si>
  <si>
    <t>９年</t>
  </si>
  <si>
    <t>１０年</t>
  </si>
  <si>
    <t>１２年</t>
  </si>
  <si>
    <t>１３年</t>
  </si>
  <si>
    <t>①　輸出</t>
  </si>
  <si>
    <t>地域（国）名</t>
  </si>
  <si>
    <t>１１年</t>
  </si>
  <si>
    <t>アジアＮＩＥＳ</t>
  </si>
  <si>
    <t>ＡＳＥＡＮ４</t>
  </si>
  <si>
    <t>-</t>
  </si>
  <si>
    <t>中国</t>
  </si>
  <si>
    <t>オーストラリア</t>
  </si>
  <si>
    <t>カナダ</t>
  </si>
  <si>
    <t>アメリカ</t>
  </si>
  <si>
    <t>中南米</t>
  </si>
  <si>
    <t>ＥＵ</t>
  </si>
  <si>
    <t>ＥＦＴＡ</t>
  </si>
  <si>
    <t>ロシア</t>
  </si>
  <si>
    <t>中東欧</t>
  </si>
  <si>
    <t>中東</t>
  </si>
  <si>
    <t>アフリカ</t>
  </si>
  <si>
    <t>合計</t>
  </si>
  <si>
    <t>②　輸入</t>
  </si>
  <si>
    <t>１１年</t>
  </si>
  <si>
    <t>　　　・中東、アフリカの平成９年以前と１０年は不連続（一部国の区分替えによる）。</t>
  </si>
  <si>
    <t>大洋州</t>
  </si>
  <si>
    <t>北米</t>
  </si>
  <si>
    <t>西欧</t>
  </si>
  <si>
    <t>総額</t>
  </si>
  <si>
    <t>中東欧</t>
  </si>
  <si>
    <t>１４年</t>
  </si>
  <si>
    <t>総計</t>
  </si>
  <si>
    <t>品目code</t>
  </si>
  <si>
    <t>品目名</t>
  </si>
  <si>
    <t>アジアＮＩＥＳ</t>
  </si>
  <si>
    <t>ＡＳＥＡＮ４</t>
  </si>
  <si>
    <t>中国</t>
  </si>
  <si>
    <t>その他</t>
  </si>
  <si>
    <t>オーストラリア</t>
  </si>
  <si>
    <t>カナダ</t>
  </si>
  <si>
    <t>ＥＵ</t>
  </si>
  <si>
    <t>ＥＦＴＡ</t>
  </si>
  <si>
    <t>'00000000'</t>
  </si>
  <si>
    <t>食料品及び動物</t>
  </si>
  <si>
    <t>'10000000'</t>
  </si>
  <si>
    <t>飲料及びたばこ</t>
  </si>
  <si>
    <t>'20000000'</t>
  </si>
  <si>
    <t>食料に適さない原材料</t>
  </si>
  <si>
    <t>'30000000'</t>
  </si>
  <si>
    <t>鉱物性燃料</t>
  </si>
  <si>
    <t>'40000000'</t>
  </si>
  <si>
    <t>動植物性油脂</t>
  </si>
  <si>
    <t>'50000000'</t>
  </si>
  <si>
    <t>化学製品</t>
  </si>
  <si>
    <t>'60000000'</t>
  </si>
  <si>
    <t>原料別製品</t>
  </si>
  <si>
    <t>'70000000'</t>
  </si>
  <si>
    <t>機械類及び輸送用機器類</t>
  </si>
  <si>
    <t>'80000000'</t>
  </si>
  <si>
    <t>雑製品</t>
  </si>
  <si>
    <t>'90000000'</t>
  </si>
  <si>
    <t>特殊取扱品</t>
  </si>
  <si>
    <r>
      <t>第７表　品目別地域別輸出額　</t>
    </r>
    <r>
      <rPr>
        <sz val="10"/>
        <rFont val="ＭＳ Ｐゴシック"/>
        <family val="3"/>
      </rPr>
      <t>（単位：千円）</t>
    </r>
  </si>
  <si>
    <t>アジア 計</t>
  </si>
  <si>
    <t>大洋州 計</t>
  </si>
  <si>
    <t>北米 計</t>
  </si>
  <si>
    <t>中南米 計</t>
  </si>
  <si>
    <t>西欧 計</t>
  </si>
  <si>
    <t>中東欧・</t>
  </si>
  <si>
    <t>中東 計</t>
  </si>
  <si>
    <t>アフリカ 計</t>
  </si>
  <si>
    <t>アメリカ</t>
  </si>
  <si>
    <t>ロシア等 計</t>
  </si>
  <si>
    <t>特殊地域</t>
  </si>
  <si>
    <t>アメリカ</t>
  </si>
  <si>
    <t>機械類及び輸送用機器</t>
  </si>
  <si>
    <r>
      <t>第７表　品目別地域別輸入額　</t>
    </r>
    <r>
      <rPr>
        <sz val="10"/>
        <rFont val="ＭＳ Ｐゴシック"/>
        <family val="3"/>
      </rPr>
      <t>（単位：千円）</t>
    </r>
  </si>
  <si>
    <t>アジア</t>
  </si>
  <si>
    <t>NIES</t>
  </si>
  <si>
    <t>ASEAN</t>
  </si>
  <si>
    <t>オーストラリア</t>
  </si>
  <si>
    <t>カナダ</t>
  </si>
  <si>
    <t>アメリカ</t>
  </si>
  <si>
    <t>EU</t>
  </si>
  <si>
    <t>EFTA</t>
  </si>
  <si>
    <t>ロシア</t>
  </si>
  <si>
    <t>アフリカ</t>
  </si>
  <si>
    <t>千円</t>
  </si>
  <si>
    <t>中東欧・ロシア等</t>
  </si>
  <si>
    <t>億円</t>
  </si>
  <si>
    <t>　　　・ロシアは、平成３年までは旧ソ連の数値。</t>
  </si>
  <si>
    <t>上段：価　額(億円）</t>
  </si>
  <si>
    <t>下段：構成比（％）</t>
  </si>
  <si>
    <t>第３表　県内港の地域（国）別輸出入額の推移</t>
  </si>
  <si>
    <t>１５年</t>
  </si>
  <si>
    <t>１６年</t>
  </si>
  <si>
    <t>（注）・ＥＵは、平成16年から25カ国となり、平成15年以前は15カ国の数値。</t>
  </si>
  <si>
    <t>１７年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</si>
</sst>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_ ;[Red]\-#,##0\ "/>
    <numFmt numFmtId="180" formatCode="0_ "/>
    <numFmt numFmtId="181" formatCode="0.0_ "/>
    <numFmt numFmtId="182" formatCode="#,##0.0_ ;[Red]\-#,##0.0\ "/>
    <numFmt numFmtId="183" formatCode="#,##0_);[Red]\(#,##0\)"/>
    <numFmt numFmtId="184" formatCode="#,##0.0_);[Red]\(#,##0.0\)"/>
    <numFmt numFmtId="185" formatCode="#,##0_ "/>
    <numFmt numFmtId="186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3" fillId="0" borderId="3" xfId="16" applyFont="1" applyBorder="1" applyAlignment="1">
      <alignment/>
    </xf>
    <xf numFmtId="38" fontId="3" fillId="0" borderId="4" xfId="16" applyFont="1" applyBorder="1" applyAlignment="1">
      <alignment/>
    </xf>
    <xf numFmtId="176" fontId="3" fillId="0" borderId="5" xfId="16" applyNumberFormat="1" applyFont="1" applyBorder="1" applyAlignment="1">
      <alignment/>
    </xf>
    <xf numFmtId="176" fontId="3" fillId="0" borderId="6" xfId="16" applyNumberFormat="1" applyFont="1" applyBorder="1" applyAlignment="1">
      <alignment/>
    </xf>
    <xf numFmtId="38" fontId="3" fillId="0" borderId="4" xfId="16" applyFont="1" applyBorder="1" applyAlignment="1">
      <alignment horizontal="center"/>
    </xf>
    <xf numFmtId="38" fontId="3" fillId="0" borderId="6" xfId="16" applyFont="1" applyBorder="1" applyAlignment="1">
      <alignment horizontal="center"/>
    </xf>
    <xf numFmtId="177" fontId="3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7" xfId="16" applyNumberFormat="1" applyFont="1" applyBorder="1" applyAlignment="1">
      <alignment/>
    </xf>
    <xf numFmtId="38" fontId="3" fillId="0" borderId="7" xfId="16" applyFont="1" applyBorder="1" applyAlignment="1">
      <alignment horizontal="center"/>
    </xf>
    <xf numFmtId="38" fontId="3" fillId="0" borderId="7" xfId="16" applyFont="1" applyBorder="1" applyAlignment="1">
      <alignment/>
    </xf>
    <xf numFmtId="182" fontId="3" fillId="0" borderId="5" xfId="16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0" xfId="20" applyFont="1">
      <alignment vertical="center"/>
      <protection/>
    </xf>
    <xf numFmtId="0" fontId="5" fillId="0" borderId="0" xfId="20" applyFont="1">
      <alignment vertical="center"/>
      <protection/>
    </xf>
    <xf numFmtId="38" fontId="7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0" fontId="7" fillId="0" borderId="0" xfId="20" applyFont="1" applyFill="1">
      <alignment vertical="center"/>
      <protection/>
    </xf>
    <xf numFmtId="0" fontId="7" fillId="0" borderId="8" xfId="20" applyFont="1" applyBorder="1">
      <alignment vertical="center"/>
      <protection/>
    </xf>
    <xf numFmtId="0" fontId="7" fillId="0" borderId="9" xfId="20" applyFont="1" applyBorder="1">
      <alignment vertical="center"/>
      <protection/>
    </xf>
    <xf numFmtId="0" fontId="7" fillId="0" borderId="10" xfId="20" applyFont="1" applyBorder="1">
      <alignment vertical="center"/>
      <protection/>
    </xf>
    <xf numFmtId="38" fontId="7" fillId="2" borderId="11" xfId="16" applyFont="1" applyFill="1" applyBorder="1" applyAlignment="1">
      <alignment horizontal="center" vertical="center"/>
    </xf>
    <xf numFmtId="38" fontId="7" fillId="3" borderId="12" xfId="16" applyFont="1" applyFill="1" applyBorder="1" applyAlignment="1">
      <alignment horizontal="center" vertical="center"/>
    </xf>
    <xf numFmtId="38" fontId="3" fillId="3" borderId="13" xfId="16" applyFont="1" applyFill="1" applyBorder="1" applyAlignment="1">
      <alignment vertical="center"/>
    </xf>
    <xf numFmtId="38" fontId="3" fillId="3" borderId="14" xfId="16" applyFont="1" applyFill="1" applyBorder="1" applyAlignment="1">
      <alignment vertical="center"/>
    </xf>
    <xf numFmtId="38" fontId="3" fillId="3" borderId="15" xfId="16" applyFont="1" applyFill="1" applyBorder="1" applyAlignment="1">
      <alignment vertical="center"/>
    </xf>
    <xf numFmtId="38" fontId="7" fillId="2" borderId="12" xfId="16" applyFont="1" applyFill="1" applyBorder="1" applyAlignment="1">
      <alignment horizontal="center" vertical="center"/>
    </xf>
    <xf numFmtId="38" fontId="3" fillId="2" borderId="16" xfId="16" applyFont="1" applyFill="1" applyBorder="1" applyAlignment="1">
      <alignment vertical="center"/>
    </xf>
    <xf numFmtId="38" fontId="3" fillId="2" borderId="17" xfId="16" applyFont="1" applyFill="1" applyBorder="1" applyAlignment="1">
      <alignment vertical="center"/>
    </xf>
    <xf numFmtId="38" fontId="3" fillId="3" borderId="16" xfId="16" applyFont="1" applyFill="1" applyBorder="1" applyAlignment="1">
      <alignment vertical="center"/>
    </xf>
    <xf numFmtId="38" fontId="3" fillId="3" borderId="17" xfId="16" applyFont="1" applyFill="1" applyBorder="1" applyAlignment="1">
      <alignment vertical="center"/>
    </xf>
    <xf numFmtId="38" fontId="7" fillId="3" borderId="11" xfId="16" applyFont="1" applyFill="1" applyBorder="1" applyAlignment="1">
      <alignment horizontal="center" vertical="center"/>
    </xf>
    <xf numFmtId="38" fontId="7" fillId="0" borderId="18" xfId="16" applyFont="1" applyBorder="1" applyAlignment="1">
      <alignment vertical="center"/>
    </xf>
    <xf numFmtId="0" fontId="7" fillId="0" borderId="0" xfId="20" applyFont="1">
      <alignment vertical="center"/>
      <protection/>
    </xf>
    <xf numFmtId="38" fontId="7" fillId="0" borderId="0" xfId="16" applyFont="1" applyFill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9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7" fillId="3" borderId="11" xfId="16" applyFont="1" applyFill="1" applyBorder="1" applyAlignment="1">
      <alignment vertical="center"/>
    </xf>
    <xf numFmtId="38" fontId="7" fillId="4" borderId="1" xfId="16" applyFont="1" applyFill="1" applyBorder="1" applyAlignment="1">
      <alignment vertical="center"/>
    </xf>
    <xf numFmtId="38" fontId="7" fillId="0" borderId="19" xfId="16" applyFont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7" fillId="0" borderId="1" xfId="16" applyFont="1" applyBorder="1" applyAlignment="1">
      <alignment vertical="center"/>
    </xf>
    <xf numFmtId="38" fontId="7" fillId="4" borderId="0" xfId="16" applyFont="1" applyFill="1" applyAlignment="1">
      <alignment vertical="center"/>
    </xf>
    <xf numFmtId="38" fontId="7" fillId="5" borderId="1" xfId="16" applyFont="1" applyFill="1" applyBorder="1" applyAlignment="1">
      <alignment vertical="center"/>
    </xf>
    <xf numFmtId="38" fontId="7" fillId="5" borderId="20" xfId="16" applyFont="1" applyFill="1" applyBorder="1" applyAlignment="1">
      <alignment vertical="center"/>
    </xf>
    <xf numFmtId="0" fontId="7" fillId="0" borderId="21" xfId="20" applyFont="1" applyBorder="1">
      <alignment vertical="center"/>
      <protection/>
    </xf>
    <xf numFmtId="0" fontId="7" fillId="0" borderId="3" xfId="20" applyFont="1" applyBorder="1">
      <alignment vertical="center"/>
      <protection/>
    </xf>
    <xf numFmtId="0" fontId="7" fillId="0" borderId="22" xfId="20" applyFont="1" applyBorder="1">
      <alignment vertical="center"/>
      <protection/>
    </xf>
    <xf numFmtId="38" fontId="7" fillId="2" borderId="23" xfId="16" applyFont="1" applyFill="1" applyBorder="1" applyAlignment="1">
      <alignment vertical="center"/>
    </xf>
    <xf numFmtId="38" fontId="7" fillId="3" borderId="24" xfId="16" applyFont="1" applyFill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7" fillId="2" borderId="24" xfId="16" applyFont="1" applyFill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38" fontId="7" fillId="3" borderId="25" xfId="16" applyFont="1" applyFill="1" applyBorder="1" applyAlignment="1">
      <alignment vertical="center"/>
    </xf>
    <xf numFmtId="38" fontId="7" fillId="2" borderId="23" xfId="16" applyFont="1" applyFill="1" applyBorder="1" applyAlignment="1">
      <alignment horizontal="center" vertical="center"/>
    </xf>
    <xf numFmtId="38" fontId="7" fillId="3" borderId="23" xfId="16" applyFont="1" applyFill="1" applyBorder="1" applyAlignment="1">
      <alignment vertical="center"/>
    </xf>
    <xf numFmtId="0" fontId="7" fillId="0" borderId="5" xfId="20" applyFont="1" applyBorder="1">
      <alignment vertical="center"/>
      <protection/>
    </xf>
    <xf numFmtId="0" fontId="7" fillId="0" borderId="26" xfId="20" applyFont="1" applyBorder="1">
      <alignment vertical="center"/>
      <protection/>
    </xf>
    <xf numFmtId="38" fontId="7" fillId="4" borderId="6" xfId="16" applyFont="1" applyFill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7" fillId="4" borderId="5" xfId="16" applyFont="1" applyFill="1" applyBorder="1" applyAlignment="1">
      <alignment vertical="center"/>
    </xf>
    <xf numFmtId="0" fontId="7" fillId="5" borderId="1" xfId="20" applyFont="1" applyFill="1" applyBorder="1">
      <alignment vertical="center"/>
      <protection/>
    </xf>
    <xf numFmtId="38" fontId="3" fillId="5" borderId="1" xfId="16" applyFont="1" applyFill="1" applyBorder="1" applyAlignment="1">
      <alignment vertical="center"/>
    </xf>
    <xf numFmtId="38" fontId="7" fillId="5" borderId="3" xfId="16" applyFont="1" applyFill="1" applyBorder="1" applyAlignment="1">
      <alignment vertical="center"/>
    </xf>
    <xf numFmtId="38" fontId="7" fillId="0" borderId="27" xfId="16" applyFont="1" applyBorder="1" applyAlignment="1">
      <alignment vertical="center"/>
    </xf>
    <xf numFmtId="38" fontId="3" fillId="0" borderId="2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7" fillId="3" borderId="31" xfId="16" applyFont="1" applyFill="1" applyBorder="1" applyAlignment="1">
      <alignment vertical="center"/>
    </xf>
    <xf numFmtId="0" fontId="7" fillId="5" borderId="1" xfId="20" applyNumberFormat="1" applyFont="1" applyFill="1" applyBorder="1">
      <alignment vertical="center"/>
      <protection/>
    </xf>
    <xf numFmtId="0" fontId="3" fillId="5" borderId="1" xfId="20" applyNumberFormat="1" applyFont="1" applyFill="1" applyBorder="1">
      <alignment vertical="center"/>
      <protection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/>
    </xf>
    <xf numFmtId="38" fontId="3" fillId="0" borderId="0" xfId="16" applyFont="1" applyAlignment="1">
      <alignment horizontal="right" vertical="center"/>
    </xf>
    <xf numFmtId="0" fontId="7" fillId="6" borderId="0" xfId="0" applyFont="1" applyFill="1" applyBorder="1" applyAlignment="1">
      <alignment horizontal="center" shrinkToFit="1"/>
    </xf>
    <xf numFmtId="0" fontId="7" fillId="6" borderId="0" xfId="0" applyFont="1" applyFill="1" applyBorder="1" applyAlignment="1">
      <alignment horizontal="center" vertical="center" shrinkToFit="1"/>
    </xf>
    <xf numFmtId="38" fontId="3" fillId="6" borderId="0" xfId="16" applyFont="1" applyFill="1" applyAlignment="1">
      <alignment vertical="center"/>
    </xf>
    <xf numFmtId="38" fontId="3" fillId="6" borderId="0" xfId="16" applyFont="1" applyFill="1" applyBorder="1" applyAlignment="1">
      <alignment vertical="center"/>
    </xf>
    <xf numFmtId="183" fontId="3" fillId="6" borderId="1" xfId="16" applyNumberFormat="1" applyFont="1" applyFill="1" applyBorder="1" applyAlignment="1">
      <alignment vertical="center"/>
    </xf>
    <xf numFmtId="184" fontId="3" fillId="6" borderId="1" xfId="16" applyNumberFormat="1" applyFont="1" applyFill="1" applyBorder="1" applyAlignment="1">
      <alignment vertical="center"/>
    </xf>
    <xf numFmtId="183" fontId="3" fillId="0" borderId="1" xfId="16" applyNumberFormat="1" applyFont="1" applyBorder="1" applyAlignment="1">
      <alignment vertical="center"/>
    </xf>
    <xf numFmtId="184" fontId="3" fillId="0" borderId="1" xfId="16" applyNumberFormat="1" applyFont="1" applyBorder="1" applyAlignment="1">
      <alignment vertical="center"/>
    </xf>
    <xf numFmtId="183" fontId="3" fillId="6" borderId="1" xfId="20" applyNumberFormat="1" applyFont="1" applyFill="1" applyBorder="1">
      <alignment vertical="center"/>
      <protection/>
    </xf>
    <xf numFmtId="183" fontId="3" fillId="0" borderId="1" xfId="20" applyNumberFormat="1" applyFont="1" applyFill="1" applyBorder="1">
      <alignment vertical="center"/>
      <protection/>
    </xf>
    <xf numFmtId="182" fontId="3" fillId="0" borderId="0" xfId="16" applyNumberFormat="1" applyFont="1" applyAlignment="1">
      <alignment vertic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6" fontId="3" fillId="0" borderId="0" xfId="16" applyNumberFormat="1" applyFont="1" applyBorder="1" applyAlignment="1">
      <alignment/>
    </xf>
    <xf numFmtId="38" fontId="3" fillId="0" borderId="32" xfId="16" applyFont="1" applyFill="1" applyBorder="1" applyAlignment="1">
      <alignment/>
    </xf>
    <xf numFmtId="176" fontId="3" fillId="0" borderId="32" xfId="16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8" fontId="3" fillId="0" borderId="3" xfId="16" applyFont="1" applyFill="1" applyBorder="1" applyAlignment="1">
      <alignment/>
    </xf>
    <xf numFmtId="176" fontId="3" fillId="0" borderId="5" xfId="1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32" xfId="0" applyFont="1" applyBorder="1" applyAlignment="1">
      <alignment/>
    </xf>
    <xf numFmtId="38" fontId="3" fillId="0" borderId="32" xfId="16" applyFont="1" applyBorder="1" applyAlignment="1">
      <alignment/>
    </xf>
    <xf numFmtId="38" fontId="3" fillId="0" borderId="32" xfId="0" applyNumberFormat="1" applyFont="1" applyBorder="1" applyAlignment="1">
      <alignment/>
    </xf>
    <xf numFmtId="0" fontId="7" fillId="6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７表　品目別地域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9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N10" sqref="N10"/>
    </sheetView>
  </sheetViews>
  <sheetFormatPr defaultColWidth="9.00390625" defaultRowHeight="13.5"/>
  <cols>
    <col min="1" max="1" width="0.74609375" style="0" customWidth="1"/>
    <col min="2" max="2" width="9.625" style="0" customWidth="1"/>
    <col min="3" max="3" width="5.625" style="0" hidden="1" customWidth="1"/>
    <col min="4" max="4" width="5.625" style="0" customWidth="1"/>
    <col min="5" max="14" width="5.75390625" style="0" customWidth="1"/>
    <col min="15" max="15" width="5.75390625" style="11" customWidth="1"/>
    <col min="16" max="16" width="5.625" style="11" customWidth="1"/>
    <col min="17" max="17" width="5.625" style="0" customWidth="1"/>
  </cols>
  <sheetData>
    <row r="1" spans="2:17" ht="17.25">
      <c r="B1" s="19" t="s">
        <v>96</v>
      </c>
      <c r="P1" s="109"/>
      <c r="Q1" s="109"/>
    </row>
    <row r="2" spans="2:15" ht="10.5" customHeight="1">
      <c r="B2" s="1"/>
      <c r="O2" s="21"/>
    </row>
    <row r="3" spans="2:15" ht="14.25">
      <c r="B3" s="20" t="s">
        <v>7</v>
      </c>
      <c r="L3" s="21" t="s">
        <v>94</v>
      </c>
      <c r="O3" s="22"/>
    </row>
    <row r="4" ht="9" customHeight="1">
      <c r="L4" s="22" t="s">
        <v>95</v>
      </c>
    </row>
    <row r="5" spans="2:16" ht="12" customHeight="1">
      <c r="B5" s="2" t="s">
        <v>8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9</v>
      </c>
      <c r="I5" s="3" t="s">
        <v>5</v>
      </c>
      <c r="J5" s="2" t="s">
        <v>6</v>
      </c>
      <c r="K5" s="2" t="s">
        <v>33</v>
      </c>
      <c r="L5" s="106" t="s">
        <v>97</v>
      </c>
      <c r="M5" s="106" t="s">
        <v>98</v>
      </c>
      <c r="N5" s="106" t="s">
        <v>100</v>
      </c>
      <c r="O5"/>
      <c r="P5"/>
    </row>
    <row r="6" spans="2:16" ht="12" customHeight="1">
      <c r="B6" s="110" t="s">
        <v>10</v>
      </c>
      <c r="C6" s="5">
        <v>8332</v>
      </c>
      <c r="D6" s="5">
        <v>9206</v>
      </c>
      <c r="E6" s="5">
        <v>9679</v>
      </c>
      <c r="F6" s="5">
        <v>10993</v>
      </c>
      <c r="G6" s="5">
        <v>9443</v>
      </c>
      <c r="H6" s="5">
        <v>8458</v>
      </c>
      <c r="I6" s="5">
        <v>9856</v>
      </c>
      <c r="J6" s="5">
        <v>8932</v>
      </c>
      <c r="K6" s="4">
        <v>9564</v>
      </c>
      <c r="L6" s="104">
        <v>10625</v>
      </c>
      <c r="M6" s="104">
        <v>11784</v>
      </c>
      <c r="N6" s="104">
        <v>12888</v>
      </c>
      <c r="O6"/>
      <c r="P6"/>
    </row>
    <row r="7" spans="2:16" ht="12" customHeight="1">
      <c r="B7" s="112"/>
      <c r="C7" s="7">
        <v>13.2</v>
      </c>
      <c r="D7" s="7">
        <v>13.9</v>
      </c>
      <c r="E7" s="7">
        <v>13.5</v>
      </c>
      <c r="F7" s="7">
        <v>13.1</v>
      </c>
      <c r="G7" s="7">
        <v>10.7</v>
      </c>
      <c r="H7" s="7">
        <v>10.5</v>
      </c>
      <c r="I7" s="7">
        <v>11.566446040463784</v>
      </c>
      <c r="J7" s="7">
        <v>10</v>
      </c>
      <c r="K7" s="6">
        <v>10</v>
      </c>
      <c r="L7" s="105">
        <v>10.8</v>
      </c>
      <c r="M7" s="105">
        <v>11</v>
      </c>
      <c r="N7" s="105">
        <f>N6/$N$32*100</f>
        <v>10.558568596287133</v>
      </c>
      <c r="O7"/>
      <c r="P7"/>
    </row>
    <row r="8" spans="2:16" ht="12" customHeight="1">
      <c r="B8" s="110" t="s">
        <v>11</v>
      </c>
      <c r="C8" s="8" t="s">
        <v>12</v>
      </c>
      <c r="D8" s="8" t="s">
        <v>12</v>
      </c>
      <c r="E8" s="5">
        <v>7465</v>
      </c>
      <c r="F8" s="5">
        <v>7733</v>
      </c>
      <c r="G8" s="5">
        <v>4214</v>
      </c>
      <c r="H8" s="5">
        <v>5049</v>
      </c>
      <c r="I8" s="5">
        <v>6119</v>
      </c>
      <c r="J8" s="5">
        <v>5938</v>
      </c>
      <c r="K8" s="4">
        <v>6527</v>
      </c>
      <c r="L8" s="107">
        <v>6819</v>
      </c>
      <c r="M8" s="107">
        <v>7699</v>
      </c>
      <c r="N8" s="107">
        <v>9048</v>
      </c>
      <c r="O8"/>
      <c r="P8"/>
    </row>
    <row r="9" spans="2:16" ht="12" customHeight="1">
      <c r="B9" s="112"/>
      <c r="C9" s="9" t="s">
        <v>12</v>
      </c>
      <c r="D9" s="9" t="s">
        <v>12</v>
      </c>
      <c r="E9" s="7">
        <v>10.4</v>
      </c>
      <c r="F9" s="7">
        <v>9.2</v>
      </c>
      <c r="G9" s="7">
        <v>4.8</v>
      </c>
      <c r="H9" s="7">
        <v>6.2</v>
      </c>
      <c r="I9" s="7">
        <v>7.180913486363423</v>
      </c>
      <c r="J9" s="7">
        <v>6.6</v>
      </c>
      <c r="K9" s="6">
        <v>6.7</v>
      </c>
      <c r="L9" s="108">
        <v>6.9</v>
      </c>
      <c r="M9" s="108">
        <v>7.2</v>
      </c>
      <c r="N9" s="108">
        <f>N8/$N$32*100</f>
        <v>7.412626370205305</v>
      </c>
      <c r="O9"/>
      <c r="P9"/>
    </row>
    <row r="10" spans="2:16" ht="12" customHeight="1">
      <c r="B10" s="110" t="s">
        <v>13</v>
      </c>
      <c r="C10" s="5">
        <v>2230</v>
      </c>
      <c r="D10" s="5">
        <v>2637</v>
      </c>
      <c r="E10" s="5">
        <v>3399</v>
      </c>
      <c r="F10" s="5">
        <v>3854</v>
      </c>
      <c r="G10" s="5">
        <v>3234</v>
      </c>
      <c r="H10" s="5">
        <v>2788</v>
      </c>
      <c r="I10" s="5">
        <v>3894</v>
      </c>
      <c r="J10" s="5">
        <v>4507</v>
      </c>
      <c r="K10" s="4">
        <v>6011</v>
      </c>
      <c r="L10" s="104">
        <v>7629</v>
      </c>
      <c r="M10" s="104">
        <v>9427</v>
      </c>
      <c r="N10" s="104">
        <v>11232</v>
      </c>
      <c r="O10"/>
      <c r="P10"/>
    </row>
    <row r="11" spans="2:16" ht="12" customHeight="1">
      <c r="B11" s="112"/>
      <c r="C11" s="7">
        <v>3.4</v>
      </c>
      <c r="D11" s="7">
        <v>4</v>
      </c>
      <c r="E11" s="7">
        <v>4.7</v>
      </c>
      <c r="F11" s="7">
        <v>4.6</v>
      </c>
      <c r="G11" s="7">
        <v>3.7</v>
      </c>
      <c r="H11" s="7">
        <v>3.4</v>
      </c>
      <c r="I11" s="7">
        <v>4.569778904379665</v>
      </c>
      <c r="J11" s="7">
        <v>5</v>
      </c>
      <c r="K11" s="6">
        <v>6.2</v>
      </c>
      <c r="L11" s="105">
        <v>7.7</v>
      </c>
      <c r="M11" s="105">
        <v>8.8</v>
      </c>
      <c r="N11" s="105">
        <f>N10/$N$32*100</f>
        <v>9.201881011289345</v>
      </c>
      <c r="O11"/>
      <c r="P11"/>
    </row>
    <row r="12" spans="2:16" ht="12" customHeight="1">
      <c r="B12" s="110" t="s">
        <v>14</v>
      </c>
      <c r="C12" s="5">
        <v>2392</v>
      </c>
      <c r="D12" s="5">
        <v>2154</v>
      </c>
      <c r="E12" s="5">
        <v>2324</v>
      </c>
      <c r="F12" s="5">
        <v>2724</v>
      </c>
      <c r="G12" s="5">
        <v>2788</v>
      </c>
      <c r="H12" s="5">
        <v>2763</v>
      </c>
      <c r="I12" s="5">
        <v>2783</v>
      </c>
      <c r="J12" s="5">
        <v>2757</v>
      </c>
      <c r="K12" s="4">
        <v>3344</v>
      </c>
      <c r="L12" s="107">
        <v>3909</v>
      </c>
      <c r="M12" s="107">
        <v>4243</v>
      </c>
      <c r="N12" s="107">
        <v>4423</v>
      </c>
      <c r="O12"/>
      <c r="P12"/>
    </row>
    <row r="13" spans="2:16" ht="12" customHeight="1">
      <c r="B13" s="112"/>
      <c r="C13" s="7">
        <v>3.8</v>
      </c>
      <c r="D13" s="7">
        <v>3.3</v>
      </c>
      <c r="E13" s="7">
        <v>3.2</v>
      </c>
      <c r="F13" s="7">
        <v>3.2</v>
      </c>
      <c r="G13" s="7">
        <v>3.2</v>
      </c>
      <c r="H13" s="7">
        <v>3.4</v>
      </c>
      <c r="I13" s="7">
        <v>3.265971928836314</v>
      </c>
      <c r="J13" s="7">
        <v>3.1</v>
      </c>
      <c r="K13" s="6">
        <v>3.5</v>
      </c>
      <c r="L13" s="108">
        <v>4</v>
      </c>
      <c r="M13" s="108">
        <v>4</v>
      </c>
      <c r="N13" s="108">
        <f>N12/$N$32*100</f>
        <v>3.6235683505103964</v>
      </c>
      <c r="O13"/>
      <c r="P13"/>
    </row>
    <row r="14" spans="2:16" ht="12" customHeight="1">
      <c r="B14" s="110" t="s">
        <v>15</v>
      </c>
      <c r="C14" s="5">
        <v>1267</v>
      </c>
      <c r="D14" s="5">
        <v>1223</v>
      </c>
      <c r="E14" s="5">
        <v>1454</v>
      </c>
      <c r="F14" s="5">
        <v>2020</v>
      </c>
      <c r="G14" s="5">
        <v>2472</v>
      </c>
      <c r="H14" s="5">
        <v>2220</v>
      </c>
      <c r="I14" s="5">
        <v>2161</v>
      </c>
      <c r="J14" s="5">
        <v>2307</v>
      </c>
      <c r="K14" s="4">
        <v>2684</v>
      </c>
      <c r="L14" s="104">
        <v>2362</v>
      </c>
      <c r="M14" s="104">
        <v>2421</v>
      </c>
      <c r="N14" s="104">
        <v>3034</v>
      </c>
      <c r="O14"/>
      <c r="P14"/>
    </row>
    <row r="15" spans="2:16" ht="12" customHeight="1">
      <c r="B15" s="112"/>
      <c r="C15" s="7">
        <v>2</v>
      </c>
      <c r="D15" s="7">
        <v>1.9</v>
      </c>
      <c r="E15" s="7">
        <v>2</v>
      </c>
      <c r="F15" s="7">
        <v>2.4</v>
      </c>
      <c r="G15" s="7">
        <v>2.8</v>
      </c>
      <c r="H15" s="7">
        <v>2.7</v>
      </c>
      <c r="I15" s="7">
        <v>2.536027789513214</v>
      </c>
      <c r="J15" s="7">
        <v>2.6</v>
      </c>
      <c r="K15" s="6">
        <v>2.8</v>
      </c>
      <c r="L15" s="105">
        <v>2.4</v>
      </c>
      <c r="M15" s="105">
        <v>2.3</v>
      </c>
      <c r="N15" s="105">
        <f>N14/$N$32*100</f>
        <v>2.4856220609198605</v>
      </c>
      <c r="O15"/>
      <c r="P15"/>
    </row>
    <row r="16" spans="2:16" ht="12" customHeight="1">
      <c r="B16" s="110" t="s">
        <v>16</v>
      </c>
      <c r="C16" s="5">
        <v>24603</v>
      </c>
      <c r="D16" s="5">
        <v>23040</v>
      </c>
      <c r="E16" s="5">
        <v>25543</v>
      </c>
      <c r="F16" s="5">
        <v>29761</v>
      </c>
      <c r="G16" s="5">
        <v>35395</v>
      </c>
      <c r="H16" s="5">
        <v>33502</v>
      </c>
      <c r="I16" s="5">
        <v>35031</v>
      </c>
      <c r="J16" s="5">
        <v>37480</v>
      </c>
      <c r="K16" s="4">
        <v>40360</v>
      </c>
      <c r="L16" s="107">
        <v>35773</v>
      </c>
      <c r="M16" s="107">
        <v>35419</v>
      </c>
      <c r="N16" s="107">
        <v>40947</v>
      </c>
      <c r="O16"/>
      <c r="P16"/>
    </row>
    <row r="17" spans="2:16" ht="12" customHeight="1">
      <c r="B17" s="112"/>
      <c r="C17" s="7">
        <v>38.9</v>
      </c>
      <c r="D17" s="7">
        <v>34.8</v>
      </c>
      <c r="E17" s="7">
        <v>35.6</v>
      </c>
      <c r="F17" s="7">
        <v>35.4</v>
      </c>
      <c r="G17" s="7">
        <v>40.2</v>
      </c>
      <c r="H17" s="7">
        <v>41.433502</v>
      </c>
      <c r="I17" s="7">
        <v>41.1104069849317</v>
      </c>
      <c r="J17" s="7">
        <v>41.8</v>
      </c>
      <c r="K17" s="6">
        <v>41.7</v>
      </c>
      <c r="L17" s="108">
        <v>36.2</v>
      </c>
      <c r="M17" s="108">
        <v>33.1</v>
      </c>
      <c r="N17" s="108">
        <f>N16/$N$32*100</f>
        <v>33.546066752961615</v>
      </c>
      <c r="O17"/>
      <c r="P17"/>
    </row>
    <row r="18" spans="2:16" ht="12" customHeight="1">
      <c r="B18" s="110" t="s">
        <v>17</v>
      </c>
      <c r="C18" s="5">
        <v>2854</v>
      </c>
      <c r="D18" s="5">
        <v>2920</v>
      </c>
      <c r="E18" s="5">
        <v>2671</v>
      </c>
      <c r="F18" s="5">
        <v>4138</v>
      </c>
      <c r="G18" s="5">
        <v>4632</v>
      </c>
      <c r="H18" s="5">
        <v>3272</v>
      </c>
      <c r="I18" s="5">
        <v>3451</v>
      </c>
      <c r="J18" s="5">
        <v>3662</v>
      </c>
      <c r="K18" s="4">
        <v>3301</v>
      </c>
      <c r="L18" s="104">
        <v>3224</v>
      </c>
      <c r="M18" s="104">
        <v>3853</v>
      </c>
      <c r="N18" s="104">
        <v>5231</v>
      </c>
      <c r="O18"/>
      <c r="P18"/>
    </row>
    <row r="19" spans="2:16" ht="12" customHeight="1">
      <c r="B19" s="112"/>
      <c r="C19" s="7">
        <v>4.5</v>
      </c>
      <c r="D19" s="7">
        <v>4.4</v>
      </c>
      <c r="E19" s="7">
        <v>3.7</v>
      </c>
      <c r="F19" s="7">
        <v>4.9</v>
      </c>
      <c r="G19" s="7">
        <v>5.3</v>
      </c>
      <c r="H19" s="7">
        <v>4</v>
      </c>
      <c r="I19" s="6">
        <v>4.049899075247618</v>
      </c>
      <c r="J19" s="7">
        <v>4.1</v>
      </c>
      <c r="K19" s="6">
        <v>3.4</v>
      </c>
      <c r="L19" s="105">
        <v>3.3</v>
      </c>
      <c r="M19" s="105">
        <v>3.6</v>
      </c>
      <c r="N19" s="105">
        <f>N18/$N$32*100</f>
        <v>4.285527027248447</v>
      </c>
      <c r="O19"/>
      <c r="P19"/>
    </row>
    <row r="20" spans="2:16" ht="12" customHeight="1">
      <c r="B20" s="110" t="s">
        <v>18</v>
      </c>
      <c r="C20" s="5">
        <v>9147</v>
      </c>
      <c r="D20" s="5">
        <v>10293</v>
      </c>
      <c r="E20" s="5">
        <v>11866</v>
      </c>
      <c r="F20" s="5">
        <v>14373</v>
      </c>
      <c r="G20" s="5">
        <v>16889</v>
      </c>
      <c r="H20" s="5">
        <v>15530</v>
      </c>
      <c r="I20" s="5">
        <v>14618</v>
      </c>
      <c r="J20" s="5">
        <v>15972</v>
      </c>
      <c r="K20" s="4">
        <v>15611</v>
      </c>
      <c r="L20" s="107">
        <v>17238</v>
      </c>
      <c r="M20" s="107">
        <v>19608</v>
      </c>
      <c r="N20" s="107">
        <v>20558</v>
      </c>
      <c r="O20"/>
      <c r="P20"/>
    </row>
    <row r="21" spans="2:16" ht="12" customHeight="1">
      <c r="B21" s="112"/>
      <c r="C21" s="7">
        <v>14.5</v>
      </c>
      <c r="D21" s="7">
        <v>15.6</v>
      </c>
      <c r="E21" s="7">
        <v>16.5</v>
      </c>
      <c r="F21" s="7">
        <v>17.1</v>
      </c>
      <c r="G21" s="7">
        <v>19.2</v>
      </c>
      <c r="H21" s="7">
        <v>19.2</v>
      </c>
      <c r="I21" s="6">
        <v>17.154860817725204</v>
      </c>
      <c r="J21" s="7">
        <v>17.8</v>
      </c>
      <c r="K21" s="6">
        <v>16.1</v>
      </c>
      <c r="L21" s="108">
        <v>17.5</v>
      </c>
      <c r="M21" s="108">
        <v>18.3</v>
      </c>
      <c r="N21" s="108">
        <f>N20/$N$32*100</f>
        <v>16.842260490570364</v>
      </c>
      <c r="O21"/>
      <c r="P21"/>
    </row>
    <row r="22" spans="2:16" ht="12" customHeight="1">
      <c r="B22" s="110" t="s">
        <v>19</v>
      </c>
      <c r="C22" s="5">
        <v>1488</v>
      </c>
      <c r="D22" s="5">
        <v>1540</v>
      </c>
      <c r="E22" s="5">
        <v>662</v>
      </c>
      <c r="F22" s="5">
        <v>868</v>
      </c>
      <c r="G22" s="5">
        <v>831</v>
      </c>
      <c r="H22" s="5">
        <v>722</v>
      </c>
      <c r="I22" s="5">
        <v>717</v>
      </c>
      <c r="J22" s="5">
        <v>689</v>
      </c>
      <c r="K22" s="4">
        <v>573</v>
      </c>
      <c r="L22" s="104">
        <v>617</v>
      </c>
      <c r="M22" s="104">
        <v>759</v>
      </c>
      <c r="N22" s="104">
        <v>814</v>
      </c>
      <c r="O22"/>
      <c r="P22"/>
    </row>
    <row r="23" spans="2:16" ht="12" customHeight="1">
      <c r="B23" s="112"/>
      <c r="C23" s="7">
        <v>2.4</v>
      </c>
      <c r="D23" s="7">
        <v>2.3</v>
      </c>
      <c r="E23" s="7">
        <v>0.9</v>
      </c>
      <c r="F23" s="7">
        <v>1</v>
      </c>
      <c r="G23" s="7">
        <v>0.9</v>
      </c>
      <c r="H23" s="7">
        <v>0.9</v>
      </c>
      <c r="I23" s="7">
        <v>0.8414307843965638</v>
      </c>
      <c r="J23" s="7">
        <v>0.8</v>
      </c>
      <c r="K23" s="6">
        <v>0.6</v>
      </c>
      <c r="L23" s="105">
        <v>0.6</v>
      </c>
      <c r="M23" s="105">
        <v>0.7</v>
      </c>
      <c r="N23" s="105">
        <f>N22/$N$32*100</f>
        <v>0.666874211466304</v>
      </c>
      <c r="O23"/>
      <c r="P23"/>
    </row>
    <row r="24" spans="2:16" ht="12" customHeight="1">
      <c r="B24" s="110" t="s">
        <v>20</v>
      </c>
      <c r="C24" s="5">
        <v>84</v>
      </c>
      <c r="D24" s="5">
        <v>75</v>
      </c>
      <c r="E24" s="5">
        <v>107</v>
      </c>
      <c r="F24" s="5">
        <v>174</v>
      </c>
      <c r="G24" s="5">
        <v>220</v>
      </c>
      <c r="H24" s="5">
        <v>114</v>
      </c>
      <c r="I24" s="4">
        <v>121</v>
      </c>
      <c r="J24" s="5">
        <v>174</v>
      </c>
      <c r="K24" s="4">
        <v>314</v>
      </c>
      <c r="L24" s="107">
        <v>595</v>
      </c>
      <c r="M24" s="107">
        <v>1060</v>
      </c>
      <c r="N24" s="107">
        <v>1279</v>
      </c>
      <c r="O24"/>
      <c r="P24"/>
    </row>
    <row r="25" spans="2:16" ht="12" customHeight="1">
      <c r="B25" s="112"/>
      <c r="C25" s="7">
        <v>0.1</v>
      </c>
      <c r="D25" s="7">
        <v>0.1</v>
      </c>
      <c r="E25" s="7">
        <v>0.1</v>
      </c>
      <c r="F25" s="7">
        <v>0.2</v>
      </c>
      <c r="G25" s="7">
        <v>0.3</v>
      </c>
      <c r="H25" s="7">
        <v>0.1</v>
      </c>
      <c r="I25" s="6">
        <v>0.14199877951462236</v>
      </c>
      <c r="J25" s="7">
        <v>0.2</v>
      </c>
      <c r="K25" s="6">
        <v>0.3</v>
      </c>
      <c r="L25" s="108">
        <v>0.6</v>
      </c>
      <c r="M25" s="108">
        <v>1</v>
      </c>
      <c r="N25" s="108">
        <f>N24/$N$32*100</f>
        <v>1.0478281529059001</v>
      </c>
      <c r="O25"/>
      <c r="P25"/>
    </row>
    <row r="26" spans="2:16" ht="12" customHeight="1">
      <c r="B26" s="110" t="s">
        <v>21</v>
      </c>
      <c r="C26" s="5">
        <v>100</v>
      </c>
      <c r="D26" s="5">
        <v>127</v>
      </c>
      <c r="E26" s="5">
        <v>169</v>
      </c>
      <c r="F26" s="5">
        <v>302</v>
      </c>
      <c r="G26" s="5">
        <v>316</v>
      </c>
      <c r="H26" s="5">
        <v>323</v>
      </c>
      <c r="I26" s="5">
        <v>326</v>
      </c>
      <c r="J26" s="5">
        <v>261</v>
      </c>
      <c r="K26" s="4">
        <v>440</v>
      </c>
      <c r="L26" s="116">
        <v>665</v>
      </c>
      <c r="M26" s="117">
        <v>1337</v>
      </c>
      <c r="N26" s="117">
        <f>2806-N24</f>
        <v>1527</v>
      </c>
      <c r="O26"/>
      <c r="P26"/>
    </row>
    <row r="27" spans="2:16" ht="12" customHeight="1">
      <c r="B27" s="112"/>
      <c r="C27" s="7">
        <v>0.2</v>
      </c>
      <c r="D27" s="7">
        <v>0.2</v>
      </c>
      <c r="E27" s="7">
        <v>0.2</v>
      </c>
      <c r="F27" s="7">
        <v>0.4</v>
      </c>
      <c r="G27" s="7">
        <v>0.4</v>
      </c>
      <c r="H27" s="7">
        <v>0.4</v>
      </c>
      <c r="I27" s="7">
        <v>0.3825752241468338</v>
      </c>
      <c r="J27" s="7">
        <v>0.3</v>
      </c>
      <c r="K27" s="6">
        <v>0.5</v>
      </c>
      <c r="L27" s="116">
        <v>0.7</v>
      </c>
      <c r="M27" s="116">
        <v>1.2</v>
      </c>
      <c r="N27" s="105">
        <f>N26/$N$32*100</f>
        <v>1.2510035883403516</v>
      </c>
      <c r="O27"/>
      <c r="P27"/>
    </row>
    <row r="28" spans="2:16" ht="12" customHeight="1">
      <c r="B28" s="110" t="s">
        <v>22</v>
      </c>
      <c r="C28" s="5">
        <v>3072</v>
      </c>
      <c r="D28" s="5">
        <v>2731</v>
      </c>
      <c r="E28" s="5">
        <v>3043</v>
      </c>
      <c r="F28" s="5">
        <v>3827</v>
      </c>
      <c r="G28" s="5">
        <v>3913</v>
      </c>
      <c r="H28" s="5">
        <v>3084</v>
      </c>
      <c r="I28" s="4">
        <v>3129</v>
      </c>
      <c r="J28" s="5">
        <v>3899</v>
      </c>
      <c r="K28" s="4">
        <v>4464</v>
      </c>
      <c r="L28" s="107">
        <v>4993</v>
      </c>
      <c r="M28" s="107">
        <v>5099</v>
      </c>
      <c r="N28" s="107">
        <v>6326</v>
      </c>
      <c r="O28"/>
      <c r="P28"/>
    </row>
    <row r="29" spans="2:16" ht="12" customHeight="1">
      <c r="B29" s="112"/>
      <c r="C29" s="7">
        <v>4.9</v>
      </c>
      <c r="D29" s="7">
        <v>4.1</v>
      </c>
      <c r="E29" s="7">
        <v>4.2</v>
      </c>
      <c r="F29" s="7">
        <v>4.5</v>
      </c>
      <c r="G29" s="7">
        <v>4.4</v>
      </c>
      <c r="H29" s="7">
        <v>3.8</v>
      </c>
      <c r="I29" s="6">
        <v>3.672018025630193</v>
      </c>
      <c r="J29" s="7">
        <v>4.4</v>
      </c>
      <c r="K29" s="6">
        <v>4.6</v>
      </c>
      <c r="L29" s="108">
        <v>5.1</v>
      </c>
      <c r="M29" s="108">
        <v>4.8</v>
      </c>
      <c r="N29" s="108">
        <f>N28/$N$32*100</f>
        <v>5.182612115154594</v>
      </c>
      <c r="O29"/>
      <c r="P29"/>
    </row>
    <row r="30" spans="2:16" ht="12" customHeight="1">
      <c r="B30" s="110" t="s">
        <v>23</v>
      </c>
      <c r="C30" s="5">
        <v>578</v>
      </c>
      <c r="D30" s="5">
        <v>535</v>
      </c>
      <c r="E30" s="5">
        <v>721</v>
      </c>
      <c r="F30" s="5">
        <v>640</v>
      </c>
      <c r="G30" s="5">
        <v>1691</v>
      </c>
      <c r="H30" s="5">
        <v>1342</v>
      </c>
      <c r="I30" s="5">
        <v>1288</v>
      </c>
      <c r="J30" s="5">
        <v>1206</v>
      </c>
      <c r="K30" s="4">
        <v>1375</v>
      </c>
      <c r="L30" s="104">
        <v>1641</v>
      </c>
      <c r="M30" s="104">
        <v>2313</v>
      </c>
      <c r="N30" s="104">
        <v>2731</v>
      </c>
      <c r="O30"/>
      <c r="P30"/>
    </row>
    <row r="31" spans="2:16" ht="12" customHeight="1">
      <c r="B31" s="113"/>
      <c r="C31" s="7">
        <v>0.9</v>
      </c>
      <c r="D31" s="7">
        <v>0.8</v>
      </c>
      <c r="E31" s="7">
        <v>1</v>
      </c>
      <c r="F31" s="7">
        <v>0.8</v>
      </c>
      <c r="G31" s="7">
        <v>1.9</v>
      </c>
      <c r="H31" s="7">
        <v>1.7</v>
      </c>
      <c r="I31" s="7">
        <v>1.511524198469699</v>
      </c>
      <c r="J31" s="7">
        <v>1.3</v>
      </c>
      <c r="K31" s="6">
        <v>1.4</v>
      </c>
      <c r="L31" s="105">
        <v>1.7</v>
      </c>
      <c r="M31" s="105">
        <v>2.2</v>
      </c>
      <c r="N31" s="105">
        <f>N30/$N$32*100</f>
        <v>2.2373875571430912</v>
      </c>
      <c r="O31"/>
      <c r="P31"/>
    </row>
    <row r="32" spans="2:16" ht="12" customHeight="1">
      <c r="B32" s="13" t="s">
        <v>24</v>
      </c>
      <c r="C32" s="5">
        <v>63248</v>
      </c>
      <c r="D32" s="5">
        <v>66168</v>
      </c>
      <c r="E32" s="5">
        <v>71810</v>
      </c>
      <c r="F32" s="5">
        <v>84170</v>
      </c>
      <c r="G32" s="5">
        <v>88017</v>
      </c>
      <c r="H32" s="5">
        <v>80893</v>
      </c>
      <c r="I32" s="4">
        <v>85212</v>
      </c>
      <c r="J32" s="5">
        <v>89560</v>
      </c>
      <c r="K32" s="4">
        <v>96778</v>
      </c>
      <c r="L32" s="107">
        <v>98772</v>
      </c>
      <c r="M32" s="107">
        <v>106933</v>
      </c>
      <c r="N32" s="107">
        <v>122062</v>
      </c>
      <c r="O32"/>
      <c r="P32"/>
    </row>
    <row r="33" spans="2:16" ht="12" customHeight="1">
      <c r="B33" s="115"/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0">
        <v>100</v>
      </c>
      <c r="J33" s="10">
        <v>100</v>
      </c>
      <c r="K33" s="6">
        <v>100</v>
      </c>
      <c r="L33" s="108">
        <v>100</v>
      </c>
      <c r="M33" s="108">
        <v>100</v>
      </c>
      <c r="N33" s="108">
        <f>N32/$N$32*100</f>
        <v>100</v>
      </c>
      <c r="O33"/>
      <c r="P33"/>
    </row>
    <row r="34" spans="2:16" ht="12" customHeight="1">
      <c r="B34" s="101"/>
      <c r="C34" s="102"/>
      <c r="D34" s="102"/>
      <c r="E34" s="102"/>
      <c r="F34" s="102"/>
      <c r="G34" s="102"/>
      <c r="H34" s="102"/>
      <c r="I34" s="102"/>
      <c r="J34" s="102"/>
      <c r="K34" s="103"/>
      <c r="O34"/>
      <c r="P34"/>
    </row>
    <row r="35" spans="2:16" ht="13.5">
      <c r="B35" s="11"/>
      <c r="C35" s="12"/>
      <c r="D35" s="12"/>
      <c r="E35" s="12"/>
      <c r="F35" s="12"/>
      <c r="G35" s="12"/>
      <c r="H35" s="12"/>
      <c r="J35" s="11"/>
      <c r="K35" s="11"/>
      <c r="O35"/>
      <c r="P35"/>
    </row>
    <row r="36" spans="2:16" ht="14.25">
      <c r="B36" s="20" t="s">
        <v>25</v>
      </c>
      <c r="J36" s="11"/>
      <c r="K36" s="11"/>
      <c r="O36"/>
      <c r="P36"/>
    </row>
    <row r="37" spans="10:16" ht="9" customHeight="1">
      <c r="J37" s="11"/>
      <c r="K37" s="11"/>
      <c r="O37"/>
      <c r="P37"/>
    </row>
    <row r="38" spans="2:16" ht="12" customHeight="1">
      <c r="B38" s="13" t="s">
        <v>8</v>
      </c>
      <c r="C38" s="14" t="s">
        <v>0</v>
      </c>
      <c r="D38" s="14" t="s">
        <v>1</v>
      </c>
      <c r="E38" s="14" t="s">
        <v>2</v>
      </c>
      <c r="F38" s="14" t="s">
        <v>3</v>
      </c>
      <c r="G38" s="14" t="s">
        <v>4</v>
      </c>
      <c r="H38" s="14" t="s">
        <v>26</v>
      </c>
      <c r="I38" s="14" t="s">
        <v>5</v>
      </c>
      <c r="J38" s="2" t="s">
        <v>6</v>
      </c>
      <c r="K38" s="2" t="s">
        <v>33</v>
      </c>
      <c r="L38" s="106" t="s">
        <v>97</v>
      </c>
      <c r="M38" s="106" t="s">
        <v>98</v>
      </c>
      <c r="N38" s="106" t="s">
        <v>100</v>
      </c>
      <c r="O38"/>
      <c r="P38"/>
    </row>
    <row r="39" spans="2:16" ht="12" customHeight="1">
      <c r="B39" s="110" t="s">
        <v>10</v>
      </c>
      <c r="C39" s="5">
        <v>2140</v>
      </c>
      <c r="D39" s="5">
        <v>2701</v>
      </c>
      <c r="E39" s="5">
        <v>3200</v>
      </c>
      <c r="F39" s="5">
        <v>3131</v>
      </c>
      <c r="G39" s="5">
        <v>2639</v>
      </c>
      <c r="H39" s="5">
        <v>2957</v>
      </c>
      <c r="I39" s="5">
        <v>3786</v>
      </c>
      <c r="J39" s="4">
        <v>3440</v>
      </c>
      <c r="K39" s="4">
        <v>3375</v>
      </c>
      <c r="L39" s="107">
        <v>3514</v>
      </c>
      <c r="M39" s="107">
        <v>4072</v>
      </c>
      <c r="N39" s="107">
        <v>5335</v>
      </c>
      <c r="O39"/>
      <c r="P39"/>
    </row>
    <row r="40" spans="2:16" ht="12" customHeight="1">
      <c r="B40" s="111"/>
      <c r="C40" s="15">
        <v>9.6</v>
      </c>
      <c r="D40" s="15">
        <v>9.6</v>
      </c>
      <c r="E40" s="15">
        <v>9.9</v>
      </c>
      <c r="F40" s="15">
        <v>9</v>
      </c>
      <c r="G40" s="15">
        <v>8.2</v>
      </c>
      <c r="H40" s="15">
        <v>9.5</v>
      </c>
      <c r="I40" s="7">
        <v>11.07503290917069</v>
      </c>
      <c r="J40" s="18">
        <v>9.5</v>
      </c>
      <c r="K40" s="6">
        <v>9</v>
      </c>
      <c r="L40" s="108">
        <v>8.9</v>
      </c>
      <c r="M40" s="108">
        <v>9.3</v>
      </c>
      <c r="N40" s="108">
        <f>N39/$N$65*100</f>
        <v>10.548064375815573</v>
      </c>
      <c r="O40"/>
      <c r="P40"/>
    </row>
    <row r="41" spans="2:16" ht="12" customHeight="1">
      <c r="B41" s="110" t="s">
        <v>11</v>
      </c>
      <c r="C41" s="8" t="s">
        <v>12</v>
      </c>
      <c r="D41" s="8" t="s">
        <v>12</v>
      </c>
      <c r="E41" s="5">
        <v>4161</v>
      </c>
      <c r="F41" s="5">
        <v>4633</v>
      </c>
      <c r="G41" s="5">
        <v>3715</v>
      </c>
      <c r="H41" s="5">
        <v>3766</v>
      </c>
      <c r="I41" s="5">
        <v>4591</v>
      </c>
      <c r="J41" s="4">
        <v>4570</v>
      </c>
      <c r="K41" s="4">
        <v>4555</v>
      </c>
      <c r="L41" s="107">
        <v>4967</v>
      </c>
      <c r="M41" s="107">
        <v>5296</v>
      </c>
      <c r="N41" s="107">
        <v>6336</v>
      </c>
      <c r="O41"/>
      <c r="P41"/>
    </row>
    <row r="42" spans="2:16" ht="12" customHeight="1">
      <c r="B42" s="111"/>
      <c r="C42" s="16" t="s">
        <v>12</v>
      </c>
      <c r="D42" s="16" t="s">
        <v>12</v>
      </c>
      <c r="E42" s="15">
        <v>12.8</v>
      </c>
      <c r="F42" s="15">
        <v>13.3</v>
      </c>
      <c r="G42" s="15">
        <v>11.5</v>
      </c>
      <c r="H42" s="15">
        <v>12.1</v>
      </c>
      <c r="I42" s="7">
        <v>13.429866900687436</v>
      </c>
      <c r="J42" s="18">
        <v>12.7</v>
      </c>
      <c r="K42" s="6">
        <v>12.2</v>
      </c>
      <c r="L42" s="108">
        <v>12.6</v>
      </c>
      <c r="M42" s="108">
        <v>12.1</v>
      </c>
      <c r="N42" s="108">
        <f>N41/$N$65*100</f>
        <v>12.527185732927359</v>
      </c>
      <c r="O42"/>
      <c r="P42"/>
    </row>
    <row r="43" spans="2:16" ht="12" customHeight="1">
      <c r="B43" s="110" t="s">
        <v>13</v>
      </c>
      <c r="C43" s="5">
        <v>2422</v>
      </c>
      <c r="D43" s="5">
        <v>3988</v>
      </c>
      <c r="E43" s="5">
        <v>5108</v>
      </c>
      <c r="F43" s="5">
        <v>5719</v>
      </c>
      <c r="G43" s="5">
        <v>5690</v>
      </c>
      <c r="H43" s="5">
        <v>5689</v>
      </c>
      <c r="I43" s="5">
        <v>6425</v>
      </c>
      <c r="J43" s="4">
        <v>7890</v>
      </c>
      <c r="K43" s="4">
        <v>8955</v>
      </c>
      <c r="L43" s="104">
        <v>9509</v>
      </c>
      <c r="M43" s="104">
        <v>10962</v>
      </c>
      <c r="N43" s="104">
        <v>12797</v>
      </c>
      <c r="O43"/>
      <c r="P43"/>
    </row>
    <row r="44" spans="2:16" ht="12" customHeight="1">
      <c r="B44" s="111"/>
      <c r="C44" s="15">
        <v>10.8</v>
      </c>
      <c r="D44" s="15">
        <v>14.4</v>
      </c>
      <c r="E44" s="15">
        <v>15.8</v>
      </c>
      <c r="F44" s="15">
        <v>16.4</v>
      </c>
      <c r="G44" s="15">
        <v>17.7</v>
      </c>
      <c r="H44" s="15">
        <v>18.3</v>
      </c>
      <c r="I44" s="7">
        <v>18.794793037882112</v>
      </c>
      <c r="J44" s="18">
        <v>21.9</v>
      </c>
      <c r="K44" s="6">
        <v>23.9</v>
      </c>
      <c r="L44" s="105">
        <v>24.1</v>
      </c>
      <c r="M44" s="105">
        <v>25.1</v>
      </c>
      <c r="N44" s="108">
        <f>N43/$N$65*100</f>
        <v>25.30151449246708</v>
      </c>
      <c r="O44"/>
      <c r="P44"/>
    </row>
    <row r="45" spans="2:16" ht="12" customHeight="1">
      <c r="B45" s="110" t="s">
        <v>14</v>
      </c>
      <c r="C45" s="5">
        <v>1354</v>
      </c>
      <c r="D45" s="5">
        <v>1391</v>
      </c>
      <c r="E45" s="5">
        <v>1508</v>
      </c>
      <c r="F45" s="5">
        <v>1716</v>
      </c>
      <c r="G45" s="5">
        <v>1761</v>
      </c>
      <c r="H45" s="5">
        <v>1388</v>
      </c>
      <c r="I45" s="5">
        <v>1553</v>
      </c>
      <c r="J45" s="4">
        <v>1730</v>
      </c>
      <c r="K45" s="4">
        <v>1747</v>
      </c>
      <c r="L45" s="107">
        <v>1627</v>
      </c>
      <c r="M45" s="107">
        <v>1915</v>
      </c>
      <c r="N45" s="107">
        <v>1895</v>
      </c>
      <c r="O45"/>
      <c r="P45"/>
    </row>
    <row r="46" spans="2:16" ht="12" customHeight="1">
      <c r="B46" s="111"/>
      <c r="C46" s="15">
        <v>6.1</v>
      </c>
      <c r="D46" s="15">
        <v>5</v>
      </c>
      <c r="E46" s="15">
        <v>4.7</v>
      </c>
      <c r="F46" s="15">
        <v>4.9</v>
      </c>
      <c r="G46" s="15">
        <v>5.5</v>
      </c>
      <c r="H46" s="15">
        <v>4.5</v>
      </c>
      <c r="I46" s="7">
        <v>4.542928184876407</v>
      </c>
      <c r="J46" s="18">
        <v>4.8</v>
      </c>
      <c r="K46" s="6">
        <v>4.7</v>
      </c>
      <c r="L46" s="108">
        <v>4.1</v>
      </c>
      <c r="M46" s="108">
        <v>4.4</v>
      </c>
      <c r="N46" s="108">
        <f>N45/$N$65*100</f>
        <v>3.7466882834433948</v>
      </c>
      <c r="O46"/>
      <c r="P46"/>
    </row>
    <row r="47" spans="2:16" ht="12" customHeight="1">
      <c r="B47" s="110" t="s">
        <v>15</v>
      </c>
      <c r="C47" s="5">
        <v>657</v>
      </c>
      <c r="D47" s="5">
        <v>747</v>
      </c>
      <c r="E47" s="5">
        <v>866</v>
      </c>
      <c r="F47" s="5">
        <v>936</v>
      </c>
      <c r="G47" s="5">
        <v>802</v>
      </c>
      <c r="H47" s="5">
        <v>738</v>
      </c>
      <c r="I47" s="5">
        <v>738</v>
      </c>
      <c r="J47" s="4">
        <v>710</v>
      </c>
      <c r="K47" s="4">
        <v>649</v>
      </c>
      <c r="L47" s="104">
        <v>714</v>
      </c>
      <c r="M47" s="104">
        <v>858</v>
      </c>
      <c r="N47" s="104">
        <v>913</v>
      </c>
      <c r="O47"/>
      <c r="P47"/>
    </row>
    <row r="48" spans="2:16" ht="12" customHeight="1">
      <c r="B48" s="111"/>
      <c r="C48" s="15">
        <v>2.9</v>
      </c>
      <c r="D48" s="15">
        <v>2.7</v>
      </c>
      <c r="E48" s="15">
        <v>2.7</v>
      </c>
      <c r="F48" s="15">
        <v>2.7</v>
      </c>
      <c r="G48" s="15">
        <v>2.5</v>
      </c>
      <c r="H48" s="15">
        <v>2.4</v>
      </c>
      <c r="I48" s="7">
        <v>2.158841597191751</v>
      </c>
      <c r="J48" s="18">
        <v>2</v>
      </c>
      <c r="K48" s="6">
        <v>1.7</v>
      </c>
      <c r="L48" s="105">
        <v>1.8</v>
      </c>
      <c r="M48" s="105">
        <v>2</v>
      </c>
      <c r="N48" s="108">
        <f>N47/$N$65*100</f>
        <v>1.8051326663766853</v>
      </c>
      <c r="O48"/>
      <c r="P48"/>
    </row>
    <row r="49" spans="2:16" ht="12" customHeight="1">
      <c r="B49" s="110" t="s">
        <v>16</v>
      </c>
      <c r="C49" s="5">
        <v>4692</v>
      </c>
      <c r="D49" s="5">
        <v>5704</v>
      </c>
      <c r="E49" s="5">
        <v>6140</v>
      </c>
      <c r="F49" s="5">
        <v>6499</v>
      </c>
      <c r="G49" s="5">
        <v>7443</v>
      </c>
      <c r="H49" s="5">
        <v>6710</v>
      </c>
      <c r="I49" s="5">
        <v>5386</v>
      </c>
      <c r="J49" s="4">
        <v>5284</v>
      </c>
      <c r="K49" s="4">
        <v>5710</v>
      </c>
      <c r="L49" s="107">
        <v>5010</v>
      </c>
      <c r="M49" s="107">
        <v>4745</v>
      </c>
      <c r="N49" s="107">
        <v>5015</v>
      </c>
      <c r="O49"/>
      <c r="P49"/>
    </row>
    <row r="50" spans="2:16" ht="12" customHeight="1">
      <c r="B50" s="111"/>
      <c r="C50" s="15">
        <v>21</v>
      </c>
      <c r="D50" s="15">
        <v>20.6</v>
      </c>
      <c r="E50" s="15">
        <v>18.9</v>
      </c>
      <c r="F50" s="15">
        <v>18.6</v>
      </c>
      <c r="G50" s="15">
        <v>23.1</v>
      </c>
      <c r="H50" s="15">
        <v>21.6</v>
      </c>
      <c r="I50" s="7">
        <v>15.755448296036272</v>
      </c>
      <c r="J50" s="18">
        <v>14.7</v>
      </c>
      <c r="K50" s="6">
        <v>15.3</v>
      </c>
      <c r="L50" s="108">
        <v>12.7</v>
      </c>
      <c r="M50" s="108">
        <v>10.9</v>
      </c>
      <c r="N50" s="108">
        <f>N49/$N$65*100</f>
        <v>9.915378227687928</v>
      </c>
      <c r="O50"/>
      <c r="P50"/>
    </row>
    <row r="51" spans="2:16" ht="12" customHeight="1">
      <c r="B51" s="110" t="s">
        <v>17</v>
      </c>
      <c r="C51" s="5">
        <v>851</v>
      </c>
      <c r="D51" s="5">
        <v>1080</v>
      </c>
      <c r="E51" s="5">
        <v>932</v>
      </c>
      <c r="F51" s="5">
        <v>1169</v>
      </c>
      <c r="G51" s="5">
        <v>859</v>
      </c>
      <c r="H51" s="5">
        <v>822</v>
      </c>
      <c r="I51" s="5">
        <v>1023</v>
      </c>
      <c r="J51" s="4">
        <v>1135</v>
      </c>
      <c r="K51" s="4">
        <v>1359</v>
      </c>
      <c r="L51" s="104">
        <v>1610</v>
      </c>
      <c r="M51" s="104">
        <v>1844</v>
      </c>
      <c r="N51" s="104">
        <v>2103</v>
      </c>
      <c r="O51"/>
      <c r="P51"/>
    </row>
    <row r="52" spans="2:16" ht="12" customHeight="1">
      <c r="B52" s="112"/>
      <c r="C52" s="7">
        <v>3.8</v>
      </c>
      <c r="D52" s="7">
        <v>3.9</v>
      </c>
      <c r="E52" s="7">
        <v>2.9</v>
      </c>
      <c r="F52" s="7">
        <v>3.3</v>
      </c>
      <c r="G52" s="7">
        <v>2.7</v>
      </c>
      <c r="H52" s="7">
        <v>2.6</v>
      </c>
      <c r="I52" s="7">
        <v>2.992540587977183</v>
      </c>
      <c r="J52" s="18">
        <v>3.1</v>
      </c>
      <c r="K52" s="6">
        <v>3.6</v>
      </c>
      <c r="L52" s="105">
        <v>4.1</v>
      </c>
      <c r="M52" s="105">
        <v>4.2</v>
      </c>
      <c r="N52" s="108">
        <f>N51/$N$65*100</f>
        <v>4.157934279726364</v>
      </c>
      <c r="O52"/>
      <c r="P52"/>
    </row>
    <row r="53" spans="2:16" ht="12" customHeight="1">
      <c r="B53" s="111" t="s">
        <v>18</v>
      </c>
      <c r="C53" s="17">
        <v>3785</v>
      </c>
      <c r="D53" s="17">
        <v>4960</v>
      </c>
      <c r="E53" s="17">
        <v>6616</v>
      </c>
      <c r="F53" s="17">
        <v>6713</v>
      </c>
      <c r="G53" s="17">
        <v>5896</v>
      </c>
      <c r="H53" s="17">
        <v>5655</v>
      </c>
      <c r="I53" s="17">
        <v>5907</v>
      </c>
      <c r="J53" s="4">
        <v>6334</v>
      </c>
      <c r="K53" s="4">
        <v>6301</v>
      </c>
      <c r="L53" s="107">
        <v>6725</v>
      </c>
      <c r="M53" s="107">
        <v>7840</v>
      </c>
      <c r="N53" s="107">
        <v>8182</v>
      </c>
      <c r="O53"/>
      <c r="P53"/>
    </row>
    <row r="54" spans="2:16" ht="12" customHeight="1">
      <c r="B54" s="112"/>
      <c r="C54" s="7">
        <v>17</v>
      </c>
      <c r="D54" s="7">
        <v>17.9</v>
      </c>
      <c r="E54" s="7">
        <v>20.4</v>
      </c>
      <c r="F54" s="7">
        <v>19.2</v>
      </c>
      <c r="G54" s="7">
        <v>18.3</v>
      </c>
      <c r="H54" s="7">
        <v>18.2</v>
      </c>
      <c r="I54" s="7">
        <v>17.27950855638438</v>
      </c>
      <c r="J54" s="18">
        <v>17.6</v>
      </c>
      <c r="K54" s="6">
        <v>16.8</v>
      </c>
      <c r="L54" s="108">
        <v>17.1</v>
      </c>
      <c r="M54" s="108">
        <v>18</v>
      </c>
      <c r="N54" s="108">
        <f>N53/$N$65*100</f>
        <v>16.17699394993871</v>
      </c>
      <c r="O54"/>
      <c r="P54"/>
    </row>
    <row r="55" spans="2:16" ht="12" customHeight="1">
      <c r="B55" s="111" t="s">
        <v>19</v>
      </c>
      <c r="C55" s="17">
        <v>562</v>
      </c>
      <c r="D55" s="17">
        <v>725</v>
      </c>
      <c r="E55" s="17">
        <v>161</v>
      </c>
      <c r="F55" s="17">
        <v>177</v>
      </c>
      <c r="G55" s="17">
        <v>143</v>
      </c>
      <c r="H55" s="17">
        <v>132</v>
      </c>
      <c r="I55" s="17">
        <v>124</v>
      </c>
      <c r="J55" s="4">
        <v>130</v>
      </c>
      <c r="K55" s="4">
        <v>143</v>
      </c>
      <c r="L55" s="104">
        <v>132</v>
      </c>
      <c r="M55" s="104">
        <v>133</v>
      </c>
      <c r="N55" s="104">
        <v>153</v>
      </c>
      <c r="O55"/>
      <c r="P55"/>
    </row>
    <row r="56" spans="2:16" ht="12" customHeight="1">
      <c r="B56" s="112"/>
      <c r="C56" s="7">
        <v>2.5</v>
      </c>
      <c r="D56" s="7">
        <v>2.6</v>
      </c>
      <c r="E56" s="7">
        <v>0.5</v>
      </c>
      <c r="F56" s="7">
        <v>0.5</v>
      </c>
      <c r="G56" s="7">
        <v>0.4</v>
      </c>
      <c r="H56" s="7">
        <v>0.4</v>
      </c>
      <c r="I56" s="7">
        <v>0.36273219248208277</v>
      </c>
      <c r="J56" s="18">
        <v>0.4</v>
      </c>
      <c r="K56" s="6">
        <v>0.4</v>
      </c>
      <c r="L56" s="105">
        <v>0.3</v>
      </c>
      <c r="M56" s="105">
        <v>0.3</v>
      </c>
      <c r="N56" s="108">
        <f>N55/$N$65*100</f>
        <v>0.30250306457353</v>
      </c>
      <c r="O56"/>
      <c r="P56"/>
    </row>
    <row r="57" spans="2:16" ht="12" customHeight="1">
      <c r="B57" s="111" t="s">
        <v>20</v>
      </c>
      <c r="C57" s="17">
        <v>146</v>
      </c>
      <c r="D57" s="17">
        <v>254</v>
      </c>
      <c r="E57" s="17">
        <v>242</v>
      </c>
      <c r="F57" s="17">
        <v>359</v>
      </c>
      <c r="G57" s="17">
        <v>239</v>
      </c>
      <c r="H57" s="17">
        <v>321</v>
      </c>
      <c r="I57" s="17">
        <v>438</v>
      </c>
      <c r="J57" s="4">
        <v>462</v>
      </c>
      <c r="K57" s="4">
        <v>526</v>
      </c>
      <c r="L57" s="107">
        <v>516</v>
      </c>
      <c r="M57" s="107">
        <v>700</v>
      </c>
      <c r="N57" s="107">
        <v>735</v>
      </c>
      <c r="O57"/>
      <c r="P57"/>
    </row>
    <row r="58" spans="2:16" ht="12" customHeight="1">
      <c r="B58" s="112"/>
      <c r="C58" s="7">
        <v>0.7</v>
      </c>
      <c r="D58" s="7">
        <v>0.9</v>
      </c>
      <c r="E58" s="7">
        <v>0.7</v>
      </c>
      <c r="F58" s="7">
        <v>1</v>
      </c>
      <c r="G58" s="7">
        <v>0.7</v>
      </c>
      <c r="H58" s="7">
        <v>1</v>
      </c>
      <c r="I58" s="7">
        <v>1.2812637121544537</v>
      </c>
      <c r="J58" s="18">
        <v>1.3</v>
      </c>
      <c r="K58" s="6">
        <v>1.4</v>
      </c>
      <c r="L58" s="108">
        <v>1.3</v>
      </c>
      <c r="M58" s="108">
        <v>1.6</v>
      </c>
      <c r="N58" s="108">
        <f>N57/$N$65*100</f>
        <v>1.4532009964806833</v>
      </c>
      <c r="O58"/>
      <c r="P58"/>
    </row>
    <row r="59" spans="2:16" ht="12" customHeight="1">
      <c r="B59" s="111" t="s">
        <v>21</v>
      </c>
      <c r="C59" s="17">
        <v>61</v>
      </c>
      <c r="D59" s="17">
        <v>68</v>
      </c>
      <c r="E59" s="17">
        <v>58</v>
      </c>
      <c r="F59" s="17">
        <v>73</v>
      </c>
      <c r="G59" s="17">
        <v>77</v>
      </c>
      <c r="H59" s="17">
        <v>115</v>
      </c>
      <c r="I59" s="17">
        <v>281</v>
      </c>
      <c r="J59" s="4">
        <v>293</v>
      </c>
      <c r="K59" s="4">
        <v>299</v>
      </c>
      <c r="L59" s="116">
        <v>253</v>
      </c>
      <c r="M59" s="116">
        <v>342</v>
      </c>
      <c r="N59" s="118">
        <f>1099-N57</f>
        <v>364</v>
      </c>
      <c r="O59"/>
      <c r="P59"/>
    </row>
    <row r="60" spans="2:16" ht="12" customHeight="1">
      <c r="B60" s="112"/>
      <c r="C60" s="7">
        <v>0.3</v>
      </c>
      <c r="D60" s="7">
        <v>0.3</v>
      </c>
      <c r="E60" s="7">
        <v>0.2</v>
      </c>
      <c r="F60" s="7">
        <v>0.2</v>
      </c>
      <c r="G60" s="7">
        <v>0.2</v>
      </c>
      <c r="H60" s="7">
        <v>0.4</v>
      </c>
      <c r="I60" s="7">
        <v>0.8219979523182682</v>
      </c>
      <c r="J60" s="18">
        <v>0.8</v>
      </c>
      <c r="K60" s="6">
        <v>0.8</v>
      </c>
      <c r="L60" s="116">
        <v>0.6</v>
      </c>
      <c r="M60" s="116">
        <v>0.8</v>
      </c>
      <c r="N60" s="108">
        <f>N59/$N$65*100</f>
        <v>0.7196804934951956</v>
      </c>
      <c r="O60"/>
      <c r="P60"/>
    </row>
    <row r="61" spans="2:16" ht="12" customHeight="1">
      <c r="B61" s="111" t="s">
        <v>22</v>
      </c>
      <c r="C61" s="17">
        <v>1527</v>
      </c>
      <c r="D61" s="17">
        <v>1498</v>
      </c>
      <c r="E61" s="17">
        <v>1882</v>
      </c>
      <c r="F61" s="17">
        <v>2236</v>
      </c>
      <c r="G61" s="17">
        <v>1573</v>
      </c>
      <c r="H61" s="17">
        <v>1638</v>
      </c>
      <c r="I61" s="17">
        <v>2574</v>
      </c>
      <c r="J61" s="4">
        <v>2685</v>
      </c>
      <c r="K61" s="4">
        <v>2340</v>
      </c>
      <c r="L61" s="107">
        <v>2813</v>
      </c>
      <c r="M61" s="107">
        <v>3013</v>
      </c>
      <c r="N61" s="107">
        <v>4128</v>
      </c>
      <c r="O61"/>
      <c r="P61"/>
    </row>
    <row r="62" spans="2:16" ht="12" customHeight="1">
      <c r="B62" s="112"/>
      <c r="C62" s="7">
        <v>6.8</v>
      </c>
      <c r="D62" s="7">
        <v>5.4</v>
      </c>
      <c r="E62" s="7">
        <v>5.8</v>
      </c>
      <c r="F62" s="7">
        <v>6.4</v>
      </c>
      <c r="G62" s="7">
        <v>4.9</v>
      </c>
      <c r="H62" s="7">
        <v>5.3</v>
      </c>
      <c r="I62" s="7">
        <v>7.529618253620009</v>
      </c>
      <c r="J62" s="18">
        <v>7.4</v>
      </c>
      <c r="K62" s="6">
        <v>6.3</v>
      </c>
      <c r="L62" s="108">
        <v>7.1</v>
      </c>
      <c r="M62" s="108">
        <v>6.9</v>
      </c>
      <c r="N62" s="108">
        <f>N61/$N$65*100</f>
        <v>8.161651310846613</v>
      </c>
      <c r="O62"/>
      <c r="P62"/>
    </row>
    <row r="63" spans="2:16" ht="12" customHeight="1">
      <c r="B63" s="111" t="s">
        <v>23</v>
      </c>
      <c r="C63" s="17">
        <v>140</v>
      </c>
      <c r="D63" s="17">
        <v>143</v>
      </c>
      <c r="E63" s="17">
        <v>131</v>
      </c>
      <c r="F63" s="17">
        <v>131</v>
      </c>
      <c r="G63" s="17">
        <v>454</v>
      </c>
      <c r="H63" s="17">
        <v>337</v>
      </c>
      <c r="I63" s="17">
        <v>389</v>
      </c>
      <c r="J63" s="4">
        <v>412</v>
      </c>
      <c r="K63" s="4">
        <v>565</v>
      </c>
      <c r="L63" s="104">
        <v>955</v>
      </c>
      <c r="M63" s="104">
        <v>1115</v>
      </c>
      <c r="N63" s="104">
        <v>1387</v>
      </c>
      <c r="O63"/>
      <c r="P63"/>
    </row>
    <row r="64" spans="2:16" ht="12" customHeight="1">
      <c r="B64" s="113"/>
      <c r="C64" s="7">
        <v>0.6</v>
      </c>
      <c r="D64" s="7">
        <v>0.5</v>
      </c>
      <c r="E64" s="7">
        <v>0.4</v>
      </c>
      <c r="F64" s="7">
        <v>0.4</v>
      </c>
      <c r="G64" s="7">
        <v>1.4</v>
      </c>
      <c r="H64" s="7">
        <v>1.1</v>
      </c>
      <c r="I64" s="7">
        <v>1.1379259909316952</v>
      </c>
      <c r="J64" s="18">
        <v>1.1</v>
      </c>
      <c r="K64" s="6">
        <v>1.5</v>
      </c>
      <c r="L64" s="105">
        <v>2.4</v>
      </c>
      <c r="M64" s="105">
        <v>2.6</v>
      </c>
      <c r="N64" s="108">
        <f>N63/$N$65*100</f>
        <v>2.7422990232907587</v>
      </c>
      <c r="O64"/>
      <c r="P64"/>
    </row>
    <row r="65" spans="2:16" ht="12" customHeight="1">
      <c r="B65" s="114" t="s">
        <v>24</v>
      </c>
      <c r="C65" s="17">
        <v>22323</v>
      </c>
      <c r="D65" s="17">
        <v>27745</v>
      </c>
      <c r="E65" s="17">
        <v>32419</v>
      </c>
      <c r="F65" s="17">
        <v>34963</v>
      </c>
      <c r="G65" s="17">
        <v>32196</v>
      </c>
      <c r="H65" s="17">
        <v>31057</v>
      </c>
      <c r="I65" s="17">
        <v>34185</v>
      </c>
      <c r="J65" s="4">
        <v>36045</v>
      </c>
      <c r="K65" s="4">
        <v>37427</v>
      </c>
      <c r="L65" s="107">
        <v>39374</v>
      </c>
      <c r="M65" s="107">
        <v>43644</v>
      </c>
      <c r="N65" s="107">
        <v>50578</v>
      </c>
      <c r="O65"/>
      <c r="P65"/>
    </row>
    <row r="66" spans="2:16" ht="12" customHeight="1">
      <c r="B66" s="115"/>
      <c r="C66" s="10">
        <v>100</v>
      </c>
      <c r="D66" s="10">
        <v>100</v>
      </c>
      <c r="E66" s="10">
        <v>100</v>
      </c>
      <c r="F66" s="10">
        <v>100</v>
      </c>
      <c r="G66" s="10">
        <v>100</v>
      </c>
      <c r="H66" s="10">
        <v>100</v>
      </c>
      <c r="I66" s="10">
        <v>100</v>
      </c>
      <c r="J66" s="18">
        <v>100</v>
      </c>
      <c r="K66" s="6">
        <v>100</v>
      </c>
      <c r="L66" s="108">
        <v>100</v>
      </c>
      <c r="M66" s="108">
        <v>100</v>
      </c>
      <c r="N66" s="108">
        <f>N65/$N$65*100</f>
        <v>100</v>
      </c>
      <c r="O66"/>
      <c r="P66"/>
    </row>
    <row r="67" spans="2:14" ht="12" customHeight="1">
      <c r="B67" s="11" t="s">
        <v>99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ht="12" customHeight="1">
      <c r="B68" s="11" t="s">
        <v>93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ht="12" customHeight="1">
      <c r="B69" s="11" t="s">
        <v>27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</sheetData>
  <printOptions/>
  <pageMargins left="1.04" right="0.3937007874015748" top="0.7480314960629921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workbookViewId="0" topLeftCell="A1">
      <selection activeCell="K17" sqref="K17"/>
    </sheetView>
  </sheetViews>
  <sheetFormatPr defaultColWidth="9.00390625" defaultRowHeight="13.5"/>
  <cols>
    <col min="1" max="1" width="9.375" style="43" customWidth="1"/>
    <col min="2" max="2" width="2.375" style="43" bestFit="1" customWidth="1"/>
    <col min="3" max="3" width="20.25390625" style="43" bestFit="1" customWidth="1"/>
    <col min="4" max="5" width="11.50390625" style="25" bestFit="1" customWidth="1"/>
    <col min="6" max="7" width="10.125" style="26" bestFit="1" customWidth="1"/>
    <col min="8" max="8" width="11.50390625" style="26" bestFit="1" customWidth="1"/>
    <col min="9" max="9" width="10.125" style="26" bestFit="1" customWidth="1"/>
    <col min="10" max="10" width="10.125" style="25" bestFit="1" customWidth="1"/>
    <col min="11" max="11" width="10.125" style="26" bestFit="1" customWidth="1"/>
    <col min="12" max="12" width="9.25390625" style="26" bestFit="1" customWidth="1"/>
    <col min="13" max="13" width="11.50390625" style="25" bestFit="1" customWidth="1"/>
    <col min="14" max="14" width="10.125" style="26" bestFit="1" customWidth="1"/>
    <col min="15" max="15" width="11.50390625" style="26" bestFit="1" customWidth="1"/>
    <col min="16" max="16" width="10.125" style="25" bestFit="1" customWidth="1"/>
    <col min="17" max="17" width="11.50390625" style="25" bestFit="1" customWidth="1"/>
    <col min="18" max="18" width="11.50390625" style="26" bestFit="1" customWidth="1"/>
    <col min="19" max="20" width="9.25390625" style="26" bestFit="1" customWidth="1"/>
    <col min="21" max="21" width="10.125" style="25" customWidth="1"/>
    <col min="22" max="23" width="10.125" style="25" bestFit="1" customWidth="1"/>
    <col min="24" max="16384" width="9.00390625" style="27" customWidth="1"/>
  </cols>
  <sheetData>
    <row r="1" spans="1:3" ht="15" thickBot="1">
      <c r="A1" s="23" t="s">
        <v>65</v>
      </c>
      <c r="B1" s="24"/>
      <c r="C1" s="24"/>
    </row>
    <row r="2" spans="1:23" ht="12">
      <c r="A2" s="28"/>
      <c r="B2" s="29"/>
      <c r="C2" s="30"/>
      <c r="D2" s="31" t="s">
        <v>34</v>
      </c>
      <c r="E2" s="32" t="s">
        <v>66</v>
      </c>
      <c r="F2" s="33"/>
      <c r="G2" s="34"/>
      <c r="H2" s="34"/>
      <c r="I2" s="35"/>
      <c r="J2" s="36" t="s">
        <v>67</v>
      </c>
      <c r="K2" s="37"/>
      <c r="L2" s="38"/>
      <c r="M2" s="32" t="s">
        <v>68</v>
      </c>
      <c r="N2" s="39"/>
      <c r="O2" s="40"/>
      <c r="P2" s="31" t="s">
        <v>69</v>
      </c>
      <c r="Q2" s="32" t="s">
        <v>70</v>
      </c>
      <c r="R2" s="39"/>
      <c r="S2" s="39"/>
      <c r="T2" s="40"/>
      <c r="U2" s="31" t="s">
        <v>71</v>
      </c>
      <c r="V2" s="41" t="s">
        <v>72</v>
      </c>
      <c r="W2" s="31" t="s">
        <v>73</v>
      </c>
    </row>
    <row r="3" spans="1:23" ht="12.75" thickBot="1">
      <c r="A3" s="56" t="s">
        <v>35</v>
      </c>
      <c r="B3" s="57"/>
      <c r="C3" s="58" t="s">
        <v>36</v>
      </c>
      <c r="D3" s="59"/>
      <c r="E3" s="60"/>
      <c r="F3" s="61" t="s">
        <v>37</v>
      </c>
      <c r="G3" s="61" t="s">
        <v>38</v>
      </c>
      <c r="H3" s="61" t="s">
        <v>39</v>
      </c>
      <c r="I3" s="62" t="s">
        <v>40</v>
      </c>
      <c r="J3" s="63"/>
      <c r="K3" s="64" t="s">
        <v>41</v>
      </c>
      <c r="L3" s="62" t="s">
        <v>40</v>
      </c>
      <c r="M3" s="65"/>
      <c r="N3" s="61" t="s">
        <v>42</v>
      </c>
      <c r="O3" s="62" t="s">
        <v>74</v>
      </c>
      <c r="P3" s="59"/>
      <c r="Q3" s="65"/>
      <c r="R3" s="61" t="s">
        <v>43</v>
      </c>
      <c r="S3" s="61" t="s">
        <v>44</v>
      </c>
      <c r="T3" s="62" t="s">
        <v>40</v>
      </c>
      <c r="U3" s="66" t="s">
        <v>75</v>
      </c>
      <c r="V3" s="67"/>
      <c r="W3" s="59"/>
    </row>
    <row r="4" spans="1:23" ht="12" hidden="1">
      <c r="A4" s="73" t="s">
        <v>45</v>
      </c>
      <c r="B4" s="73">
        <v>1</v>
      </c>
      <c r="C4" s="73" t="s">
        <v>46</v>
      </c>
      <c r="D4" s="54">
        <v>12460228</v>
      </c>
      <c r="E4" s="54">
        <v>9488925</v>
      </c>
      <c r="F4" s="74">
        <v>7212548</v>
      </c>
      <c r="G4" s="74">
        <v>389072</v>
      </c>
      <c r="H4" s="74">
        <v>1644040</v>
      </c>
      <c r="I4" s="74">
        <v>243265</v>
      </c>
      <c r="J4" s="54">
        <v>88492</v>
      </c>
      <c r="K4" s="74">
        <v>74555</v>
      </c>
      <c r="L4" s="74">
        <v>13937</v>
      </c>
      <c r="M4" s="54">
        <v>2222231</v>
      </c>
      <c r="N4" s="74">
        <v>66583</v>
      </c>
      <c r="O4" s="74">
        <v>2155648</v>
      </c>
      <c r="P4" s="54">
        <v>57091</v>
      </c>
      <c r="Q4" s="54">
        <v>292561</v>
      </c>
      <c r="R4" s="74">
        <v>289626</v>
      </c>
      <c r="S4" s="74">
        <v>2935</v>
      </c>
      <c r="T4" s="74"/>
      <c r="U4" s="54">
        <v>48827</v>
      </c>
      <c r="V4" s="54">
        <v>262101</v>
      </c>
      <c r="W4" s="54"/>
    </row>
    <row r="5" spans="1:23" ht="12" hidden="1">
      <c r="A5" s="73" t="s">
        <v>47</v>
      </c>
      <c r="B5" s="73">
        <v>1</v>
      </c>
      <c r="C5" s="73" t="s">
        <v>48</v>
      </c>
      <c r="D5" s="54">
        <v>529944</v>
      </c>
      <c r="E5" s="54">
        <v>292728</v>
      </c>
      <c r="F5" s="74">
        <v>274633</v>
      </c>
      <c r="G5" s="74"/>
      <c r="H5" s="74">
        <v>1528</v>
      </c>
      <c r="I5" s="74">
        <v>16567</v>
      </c>
      <c r="J5" s="54">
        <v>6232</v>
      </c>
      <c r="K5" s="74"/>
      <c r="L5" s="74">
        <v>6232</v>
      </c>
      <c r="M5" s="54">
        <v>46004</v>
      </c>
      <c r="N5" s="74">
        <v>235</v>
      </c>
      <c r="O5" s="74">
        <v>45769</v>
      </c>
      <c r="P5" s="54"/>
      <c r="Q5" s="54">
        <v>1694</v>
      </c>
      <c r="R5" s="74">
        <v>1694</v>
      </c>
      <c r="S5" s="74"/>
      <c r="T5" s="74"/>
      <c r="U5" s="54">
        <v>240</v>
      </c>
      <c r="V5" s="54">
        <v>182524</v>
      </c>
      <c r="W5" s="54">
        <v>522</v>
      </c>
    </row>
    <row r="6" spans="1:23" ht="12" hidden="1">
      <c r="A6" s="73" t="s">
        <v>49</v>
      </c>
      <c r="B6" s="73">
        <v>1</v>
      </c>
      <c r="C6" s="73" t="s">
        <v>50</v>
      </c>
      <c r="D6" s="54">
        <v>32287226</v>
      </c>
      <c r="E6" s="54">
        <v>28224663</v>
      </c>
      <c r="F6" s="74">
        <v>17013769</v>
      </c>
      <c r="G6" s="74">
        <v>2203398</v>
      </c>
      <c r="H6" s="74">
        <v>8378262</v>
      </c>
      <c r="I6" s="74">
        <v>629234</v>
      </c>
      <c r="J6" s="54">
        <v>213410</v>
      </c>
      <c r="K6" s="74">
        <v>162656</v>
      </c>
      <c r="L6" s="74">
        <v>50754</v>
      </c>
      <c r="M6" s="54">
        <v>1210566</v>
      </c>
      <c r="N6" s="74">
        <v>100437</v>
      </c>
      <c r="O6" s="74">
        <v>1110129</v>
      </c>
      <c r="P6" s="54">
        <v>145683</v>
      </c>
      <c r="Q6" s="54">
        <v>2356582</v>
      </c>
      <c r="R6" s="74">
        <v>2343774</v>
      </c>
      <c r="S6" s="74">
        <v>9302</v>
      </c>
      <c r="T6" s="74">
        <v>3506</v>
      </c>
      <c r="U6" s="54">
        <v>25543</v>
      </c>
      <c r="V6" s="54">
        <v>39070</v>
      </c>
      <c r="W6" s="54">
        <v>71709</v>
      </c>
    </row>
    <row r="7" spans="1:23" ht="12" hidden="1">
      <c r="A7" s="73" t="s">
        <v>51</v>
      </c>
      <c r="B7" s="73">
        <v>1</v>
      </c>
      <c r="C7" s="73" t="s">
        <v>52</v>
      </c>
      <c r="D7" s="54">
        <v>6691271</v>
      </c>
      <c r="E7" s="54">
        <v>5556548</v>
      </c>
      <c r="F7" s="74">
        <v>2390903</v>
      </c>
      <c r="G7" s="74">
        <v>1009620</v>
      </c>
      <c r="H7" s="74">
        <v>1684850</v>
      </c>
      <c r="I7" s="74">
        <v>471175</v>
      </c>
      <c r="J7" s="54">
        <v>5866</v>
      </c>
      <c r="K7" s="74">
        <v>5404</v>
      </c>
      <c r="L7" s="74">
        <v>462</v>
      </c>
      <c r="M7" s="54">
        <v>802531</v>
      </c>
      <c r="N7" s="74">
        <v>9388</v>
      </c>
      <c r="O7" s="74">
        <v>793143</v>
      </c>
      <c r="P7" s="54">
        <v>56441</v>
      </c>
      <c r="Q7" s="54">
        <v>119143</v>
      </c>
      <c r="R7" s="74">
        <v>110759</v>
      </c>
      <c r="S7" s="74"/>
      <c r="T7" s="74">
        <v>8384</v>
      </c>
      <c r="U7" s="54">
        <v>26868</v>
      </c>
      <c r="V7" s="54">
        <v>74999</v>
      </c>
      <c r="W7" s="54">
        <v>48875</v>
      </c>
    </row>
    <row r="8" spans="1:23" ht="12" hidden="1">
      <c r="A8" s="73" t="s">
        <v>53</v>
      </c>
      <c r="B8" s="73">
        <v>1</v>
      </c>
      <c r="C8" s="73" t="s">
        <v>54</v>
      </c>
      <c r="D8" s="54">
        <v>599973</v>
      </c>
      <c r="E8" s="54">
        <v>99610</v>
      </c>
      <c r="F8" s="74">
        <v>42567</v>
      </c>
      <c r="G8" s="74">
        <v>46870</v>
      </c>
      <c r="H8" s="74">
        <v>7741</v>
      </c>
      <c r="I8" s="74">
        <v>2432</v>
      </c>
      <c r="J8" s="54"/>
      <c r="K8" s="74"/>
      <c r="L8" s="74"/>
      <c r="M8" s="54">
        <v>489852</v>
      </c>
      <c r="N8" s="74">
        <v>4972</v>
      </c>
      <c r="O8" s="74">
        <v>484880</v>
      </c>
      <c r="P8" s="54">
        <v>2686</v>
      </c>
      <c r="Q8" s="54">
        <v>7825</v>
      </c>
      <c r="R8" s="74">
        <v>5569</v>
      </c>
      <c r="S8" s="74"/>
      <c r="T8" s="74">
        <v>2256</v>
      </c>
      <c r="U8" s="54"/>
      <c r="V8" s="54"/>
      <c r="W8" s="54"/>
    </row>
    <row r="9" spans="1:23" ht="12" hidden="1">
      <c r="A9" s="73" t="s">
        <v>55</v>
      </c>
      <c r="B9" s="73">
        <v>1</v>
      </c>
      <c r="C9" s="73" t="s">
        <v>56</v>
      </c>
      <c r="D9" s="54">
        <v>227239096</v>
      </c>
      <c r="E9" s="54">
        <v>144147121</v>
      </c>
      <c r="F9" s="74">
        <v>77928730</v>
      </c>
      <c r="G9" s="74">
        <v>36693284</v>
      </c>
      <c r="H9" s="74">
        <v>25496617</v>
      </c>
      <c r="I9" s="74">
        <v>4028490</v>
      </c>
      <c r="J9" s="54">
        <v>3110271</v>
      </c>
      <c r="K9" s="74">
        <v>2740748</v>
      </c>
      <c r="L9" s="74">
        <v>369523</v>
      </c>
      <c r="M9" s="54">
        <v>28266806</v>
      </c>
      <c r="N9" s="74">
        <v>1060216</v>
      </c>
      <c r="O9" s="74">
        <v>27206590</v>
      </c>
      <c r="P9" s="54">
        <v>6344201</v>
      </c>
      <c r="Q9" s="54">
        <v>40155196</v>
      </c>
      <c r="R9" s="74">
        <v>39159467</v>
      </c>
      <c r="S9" s="74">
        <v>288458</v>
      </c>
      <c r="T9" s="74">
        <v>707271</v>
      </c>
      <c r="U9" s="54">
        <v>404053</v>
      </c>
      <c r="V9" s="54">
        <v>3381575</v>
      </c>
      <c r="W9" s="54">
        <v>1429873</v>
      </c>
    </row>
    <row r="10" spans="1:23" ht="12" hidden="1">
      <c r="A10" s="73" t="s">
        <v>57</v>
      </c>
      <c r="B10" s="73">
        <v>1</v>
      </c>
      <c r="C10" s="73" t="s">
        <v>58</v>
      </c>
      <c r="D10" s="54">
        <v>723830017</v>
      </c>
      <c r="E10" s="54">
        <v>354630669</v>
      </c>
      <c r="F10" s="74">
        <v>123236817</v>
      </c>
      <c r="G10" s="74">
        <v>106828466</v>
      </c>
      <c r="H10" s="74">
        <v>110353040</v>
      </c>
      <c r="I10" s="74">
        <v>14212346</v>
      </c>
      <c r="J10" s="54">
        <v>17306272</v>
      </c>
      <c r="K10" s="74">
        <v>15796383</v>
      </c>
      <c r="L10" s="74">
        <v>1509889</v>
      </c>
      <c r="M10" s="54">
        <v>189154449</v>
      </c>
      <c r="N10" s="74">
        <v>10841751</v>
      </c>
      <c r="O10" s="74">
        <v>178312698</v>
      </c>
      <c r="P10" s="54">
        <v>22257994</v>
      </c>
      <c r="Q10" s="54">
        <v>84984492</v>
      </c>
      <c r="R10" s="74">
        <v>77601944</v>
      </c>
      <c r="S10" s="74">
        <v>2951628</v>
      </c>
      <c r="T10" s="74">
        <v>4430920</v>
      </c>
      <c r="U10" s="54">
        <v>6495626</v>
      </c>
      <c r="V10" s="54">
        <v>33578928</v>
      </c>
      <c r="W10" s="54">
        <v>15421587</v>
      </c>
    </row>
    <row r="11" spans="1:23" ht="12" hidden="1">
      <c r="A11" s="73" t="s">
        <v>59</v>
      </c>
      <c r="B11" s="73">
        <v>1</v>
      </c>
      <c r="C11" s="73" t="s">
        <v>60</v>
      </c>
      <c r="D11" s="54">
        <v>8359059395</v>
      </c>
      <c r="E11" s="54">
        <v>1632703304</v>
      </c>
      <c r="F11" s="74">
        <v>653382368</v>
      </c>
      <c r="G11" s="74">
        <v>480717110</v>
      </c>
      <c r="H11" s="74">
        <v>408482933</v>
      </c>
      <c r="I11" s="74">
        <v>90120893</v>
      </c>
      <c r="J11" s="54">
        <v>360960116</v>
      </c>
      <c r="K11" s="74">
        <v>309677917</v>
      </c>
      <c r="L11" s="74">
        <v>51282199</v>
      </c>
      <c r="M11" s="54">
        <v>3994849282</v>
      </c>
      <c r="N11" s="74">
        <v>251679801</v>
      </c>
      <c r="O11" s="74">
        <v>3743169481</v>
      </c>
      <c r="P11" s="54">
        <v>297682007</v>
      </c>
      <c r="Q11" s="54">
        <v>1482646066</v>
      </c>
      <c r="R11" s="74">
        <v>1393701356</v>
      </c>
      <c r="S11" s="74">
        <v>52948557</v>
      </c>
      <c r="T11" s="74">
        <v>35996153</v>
      </c>
      <c r="U11" s="54">
        <v>69269847</v>
      </c>
      <c r="V11" s="54">
        <v>403264534</v>
      </c>
      <c r="W11" s="54">
        <v>117684239</v>
      </c>
    </row>
    <row r="12" spans="1:23" ht="12" hidden="1">
      <c r="A12" s="73" t="s">
        <v>61</v>
      </c>
      <c r="B12" s="73">
        <v>1</v>
      </c>
      <c r="C12" s="73" t="s">
        <v>62</v>
      </c>
      <c r="D12" s="54">
        <v>251109096</v>
      </c>
      <c r="E12" s="54">
        <v>122467152</v>
      </c>
      <c r="F12" s="74">
        <v>66368175</v>
      </c>
      <c r="G12" s="74">
        <v>17977051</v>
      </c>
      <c r="H12" s="74">
        <v>36710461</v>
      </c>
      <c r="I12" s="74">
        <v>1411465</v>
      </c>
      <c r="J12" s="54">
        <v>5673825</v>
      </c>
      <c r="K12" s="74">
        <v>5326095</v>
      </c>
      <c r="L12" s="74">
        <v>347730</v>
      </c>
      <c r="M12" s="54">
        <v>72885078</v>
      </c>
      <c r="N12" s="74">
        <v>2718723</v>
      </c>
      <c r="O12" s="74">
        <v>70166355</v>
      </c>
      <c r="P12" s="54">
        <v>2325409</v>
      </c>
      <c r="Q12" s="54">
        <v>41459546</v>
      </c>
      <c r="R12" s="74">
        <v>40184180</v>
      </c>
      <c r="S12" s="74">
        <v>782025</v>
      </c>
      <c r="T12" s="74">
        <v>493341</v>
      </c>
      <c r="U12" s="54">
        <v>1666256</v>
      </c>
      <c r="V12" s="54">
        <v>2730536</v>
      </c>
      <c r="W12" s="54">
        <v>1901294</v>
      </c>
    </row>
    <row r="13" spans="1:23" ht="12.75" hidden="1" thickBot="1">
      <c r="A13" s="73" t="s">
        <v>63</v>
      </c>
      <c r="B13" s="73">
        <v>1</v>
      </c>
      <c r="C13" s="73" t="s">
        <v>64</v>
      </c>
      <c r="D13" s="75">
        <v>63986047</v>
      </c>
      <c r="E13" s="54">
        <v>34225692</v>
      </c>
      <c r="F13" s="74">
        <v>17582911</v>
      </c>
      <c r="G13" s="74">
        <v>6875062</v>
      </c>
      <c r="H13" s="74">
        <v>8339559</v>
      </c>
      <c r="I13" s="74">
        <v>1428160</v>
      </c>
      <c r="J13" s="54">
        <v>1870118</v>
      </c>
      <c r="K13" s="74">
        <v>597160</v>
      </c>
      <c r="L13" s="74">
        <v>1272958</v>
      </c>
      <c r="M13" s="54">
        <v>14525313</v>
      </c>
      <c r="N13" s="74">
        <v>1921484</v>
      </c>
      <c r="O13" s="74">
        <v>12603829</v>
      </c>
      <c r="P13" s="54">
        <v>1180067</v>
      </c>
      <c r="Q13" s="54">
        <v>8186402</v>
      </c>
      <c r="R13" s="74">
        <v>7731316</v>
      </c>
      <c r="S13" s="74">
        <v>343861</v>
      </c>
      <c r="T13" s="74">
        <v>111225</v>
      </c>
      <c r="U13" s="54">
        <v>238261</v>
      </c>
      <c r="V13" s="54">
        <v>2843086</v>
      </c>
      <c r="W13" s="54">
        <v>917108</v>
      </c>
    </row>
    <row r="14" spans="1:23" ht="12.75" thickBot="1">
      <c r="A14" s="68"/>
      <c r="B14" s="68"/>
      <c r="C14" s="69"/>
      <c r="D14" s="55">
        <f>SUM(D4:D13)</f>
        <v>9677792293</v>
      </c>
      <c r="E14" s="70">
        <f aca="true" t="shared" si="0" ref="E14:W14">SUM(E4:E13)</f>
        <v>2331836412</v>
      </c>
      <c r="F14" s="71">
        <f t="shared" si="0"/>
        <v>965433421</v>
      </c>
      <c r="G14" s="71">
        <f t="shared" si="0"/>
        <v>652739933</v>
      </c>
      <c r="H14" s="71">
        <f t="shared" si="0"/>
        <v>601099031</v>
      </c>
      <c r="I14" s="71">
        <f t="shared" si="0"/>
        <v>112564027</v>
      </c>
      <c r="J14" s="72">
        <f t="shared" si="0"/>
        <v>389234602</v>
      </c>
      <c r="K14" s="71">
        <f t="shared" si="0"/>
        <v>334380918</v>
      </c>
      <c r="L14" s="71">
        <f t="shared" si="0"/>
        <v>54853684</v>
      </c>
      <c r="M14" s="72">
        <f t="shared" si="0"/>
        <v>4304452112</v>
      </c>
      <c r="N14" s="71">
        <f t="shared" si="0"/>
        <v>268403590</v>
      </c>
      <c r="O14" s="71">
        <f t="shared" si="0"/>
        <v>4036048522</v>
      </c>
      <c r="P14" s="72">
        <f t="shared" si="0"/>
        <v>330051579</v>
      </c>
      <c r="Q14" s="72">
        <f t="shared" si="0"/>
        <v>1660209507</v>
      </c>
      <c r="R14" s="71">
        <f t="shared" si="0"/>
        <v>1561129685</v>
      </c>
      <c r="S14" s="71">
        <f t="shared" si="0"/>
        <v>57326766</v>
      </c>
      <c r="T14" s="71">
        <f t="shared" si="0"/>
        <v>41753056</v>
      </c>
      <c r="U14" s="72">
        <f t="shared" si="0"/>
        <v>78175521</v>
      </c>
      <c r="V14" s="72">
        <f t="shared" si="0"/>
        <v>446357353</v>
      </c>
      <c r="W14" s="72">
        <f t="shared" si="0"/>
        <v>137475207</v>
      </c>
    </row>
    <row r="15" ht="12">
      <c r="D15" s="53">
        <f>E14+J14+M14+P14+Q14+U14+V14+W14</f>
        <v>9677792293</v>
      </c>
    </row>
    <row r="19" spans="8:9" ht="12">
      <c r="H19" s="89" t="s">
        <v>90</v>
      </c>
      <c r="I19" s="89" t="s">
        <v>92</v>
      </c>
    </row>
    <row r="20" spans="5:11" ht="12">
      <c r="E20" s="86"/>
      <c r="F20" s="86" t="s">
        <v>31</v>
      </c>
      <c r="G20" s="87"/>
      <c r="H20" s="51">
        <v>9677792293</v>
      </c>
      <c r="I20" s="26">
        <f>H20/100000</f>
        <v>96777.92293</v>
      </c>
      <c r="J20" s="96">
        <v>96777.92293</v>
      </c>
      <c r="K20" s="97">
        <f>J20/96777.92293*100</f>
        <v>100</v>
      </c>
    </row>
    <row r="21" spans="5:11" ht="12">
      <c r="E21" s="88" t="s">
        <v>80</v>
      </c>
      <c r="F21" s="86"/>
      <c r="G21" s="87"/>
      <c r="H21" s="26">
        <v>2331836412</v>
      </c>
      <c r="I21" s="26">
        <f aca="true" t="shared" si="1" ref="I21:I38">H21/100000</f>
        <v>23318.36412</v>
      </c>
      <c r="J21" s="99">
        <v>23318.36412</v>
      </c>
      <c r="K21" s="97">
        <f aca="true" t="shared" si="2" ref="K21:K38">J21/96777.92293*100</f>
        <v>24.09471438735702</v>
      </c>
    </row>
    <row r="22" spans="5:11" ht="12">
      <c r="E22" s="86"/>
      <c r="F22" s="90" t="s">
        <v>80</v>
      </c>
      <c r="G22" s="91" t="s">
        <v>81</v>
      </c>
      <c r="H22" s="92">
        <v>965433421</v>
      </c>
      <c r="I22" s="92">
        <f t="shared" si="1"/>
        <v>9654.33421</v>
      </c>
      <c r="J22" s="94">
        <v>9654.33421</v>
      </c>
      <c r="K22" s="95">
        <f t="shared" si="2"/>
        <v>9.975760915000247</v>
      </c>
    </row>
    <row r="23" spans="5:11" ht="12">
      <c r="E23" s="86"/>
      <c r="F23" s="90" t="s">
        <v>82</v>
      </c>
      <c r="G23" s="91">
        <v>4</v>
      </c>
      <c r="H23" s="92">
        <v>652739933</v>
      </c>
      <c r="I23" s="92">
        <f t="shared" si="1"/>
        <v>6527.39933</v>
      </c>
      <c r="J23" s="94">
        <v>6527.39933</v>
      </c>
      <c r="K23" s="95">
        <f t="shared" si="2"/>
        <v>6.744719386797858</v>
      </c>
    </row>
    <row r="24" spans="5:11" ht="12">
      <c r="E24" s="86"/>
      <c r="F24" s="90"/>
      <c r="G24" s="91" t="s">
        <v>13</v>
      </c>
      <c r="H24" s="92">
        <v>601099031</v>
      </c>
      <c r="I24" s="92">
        <f t="shared" si="1"/>
        <v>6010.99031</v>
      </c>
      <c r="J24" s="94">
        <v>6010.99031</v>
      </c>
      <c r="K24" s="95">
        <f t="shared" si="2"/>
        <v>6.211117296191387</v>
      </c>
    </row>
    <row r="25" spans="5:11" ht="12" customHeight="1">
      <c r="E25" s="88" t="s">
        <v>28</v>
      </c>
      <c r="F25" s="86"/>
      <c r="G25" s="87"/>
      <c r="H25" s="26">
        <v>389234602</v>
      </c>
      <c r="I25" s="26">
        <f t="shared" si="1"/>
        <v>3892.34602</v>
      </c>
      <c r="J25" s="94">
        <v>3892.34602</v>
      </c>
      <c r="K25" s="95">
        <f t="shared" si="2"/>
        <v>4.0219358942176875</v>
      </c>
    </row>
    <row r="26" spans="5:11" ht="12">
      <c r="E26" s="86"/>
      <c r="F26" s="119" t="s">
        <v>83</v>
      </c>
      <c r="G26" s="119"/>
      <c r="H26" s="92">
        <v>334380918</v>
      </c>
      <c r="I26" s="92">
        <f t="shared" si="1"/>
        <v>3343.80918</v>
      </c>
      <c r="J26" s="98">
        <v>3343.80918</v>
      </c>
      <c r="K26" s="95">
        <f t="shared" si="2"/>
        <v>3.455136335606826</v>
      </c>
    </row>
    <row r="27" spans="5:11" ht="12">
      <c r="E27" s="88" t="s">
        <v>29</v>
      </c>
      <c r="F27" s="86"/>
      <c r="G27" s="87"/>
      <c r="H27" s="26">
        <v>4304452112</v>
      </c>
      <c r="I27" s="26">
        <f t="shared" si="1"/>
        <v>43044.52112</v>
      </c>
      <c r="J27" s="94">
        <v>43044.52112</v>
      </c>
      <c r="K27" s="95">
        <f t="shared" si="2"/>
        <v>44.47762445897329</v>
      </c>
    </row>
    <row r="28" spans="5:11" ht="12">
      <c r="E28" s="86"/>
      <c r="F28" s="86"/>
      <c r="G28" s="91" t="s">
        <v>84</v>
      </c>
      <c r="H28" s="92">
        <v>268403590</v>
      </c>
      <c r="I28" s="92">
        <f t="shared" si="1"/>
        <v>2684.0359</v>
      </c>
      <c r="J28" s="94">
        <v>2684.0359</v>
      </c>
      <c r="K28" s="95">
        <f t="shared" si="2"/>
        <v>2.7733968850947313</v>
      </c>
    </row>
    <row r="29" spans="5:11" ht="12">
      <c r="E29" s="86"/>
      <c r="F29" s="86"/>
      <c r="G29" s="91" t="s">
        <v>85</v>
      </c>
      <c r="H29" s="92">
        <v>4036048522</v>
      </c>
      <c r="I29" s="92">
        <f t="shared" si="1"/>
        <v>40360.48522</v>
      </c>
      <c r="J29" s="98">
        <v>40360.48522</v>
      </c>
      <c r="K29" s="95">
        <f t="shared" si="2"/>
        <v>41.70422757387856</v>
      </c>
    </row>
    <row r="30" spans="5:11" ht="12">
      <c r="E30" s="90" t="s">
        <v>17</v>
      </c>
      <c r="F30" s="90"/>
      <c r="G30" s="91"/>
      <c r="H30" s="92">
        <v>330051579</v>
      </c>
      <c r="I30" s="92">
        <f t="shared" si="1"/>
        <v>3300.51579</v>
      </c>
      <c r="J30" s="94">
        <v>3300.51579</v>
      </c>
      <c r="K30" s="95">
        <f t="shared" si="2"/>
        <v>3.4104015565484715</v>
      </c>
    </row>
    <row r="31" spans="5:11" ht="12">
      <c r="E31" s="88" t="s">
        <v>30</v>
      </c>
      <c r="F31" s="86"/>
      <c r="G31" s="87"/>
      <c r="H31" s="26">
        <v>1660209507</v>
      </c>
      <c r="I31" s="26">
        <f t="shared" si="1"/>
        <v>16602.09507</v>
      </c>
      <c r="J31" s="94">
        <v>16602.09507</v>
      </c>
      <c r="K31" s="95">
        <f t="shared" si="2"/>
        <v>17.154837144013086</v>
      </c>
    </row>
    <row r="32" spans="5:11" ht="12">
      <c r="E32" s="86"/>
      <c r="F32" s="90" t="s">
        <v>86</v>
      </c>
      <c r="G32" s="91"/>
      <c r="H32" s="92">
        <v>1561129685</v>
      </c>
      <c r="I32" s="92">
        <f t="shared" si="1"/>
        <v>15611.29685</v>
      </c>
      <c r="J32" s="94">
        <v>15611.29685</v>
      </c>
      <c r="K32" s="95">
        <f t="shared" si="2"/>
        <v>16.13105177023869</v>
      </c>
    </row>
    <row r="33" spans="5:11" ht="12">
      <c r="E33" s="86"/>
      <c r="F33" s="90" t="s">
        <v>87</v>
      </c>
      <c r="G33" s="91"/>
      <c r="H33" s="92">
        <v>57326766</v>
      </c>
      <c r="I33" s="92">
        <f t="shared" si="1"/>
        <v>573.26766</v>
      </c>
      <c r="J33" s="98">
        <v>573.26766</v>
      </c>
      <c r="K33" s="95">
        <f t="shared" si="2"/>
        <v>0.5923537544969296</v>
      </c>
    </row>
    <row r="34" spans="5:11" ht="12">
      <c r="E34" s="88" t="s">
        <v>91</v>
      </c>
      <c r="F34" s="86"/>
      <c r="G34" s="87"/>
      <c r="H34" s="26">
        <v>78175521</v>
      </c>
      <c r="I34" s="26">
        <f t="shared" si="1"/>
        <v>781.75521</v>
      </c>
      <c r="J34" s="98">
        <v>781.75521</v>
      </c>
      <c r="K34" s="95">
        <f t="shared" si="2"/>
        <v>0.8077825875281988</v>
      </c>
    </row>
    <row r="35" spans="5:11" ht="12">
      <c r="E35" s="86"/>
      <c r="F35" s="86"/>
      <c r="G35" s="91" t="s">
        <v>88</v>
      </c>
      <c r="H35" s="92">
        <v>31438981</v>
      </c>
      <c r="I35" s="92">
        <f t="shared" si="1"/>
        <v>314.38981</v>
      </c>
      <c r="J35" s="98">
        <v>314.38981</v>
      </c>
      <c r="K35" s="95">
        <f t="shared" si="2"/>
        <v>0.3248569513394081</v>
      </c>
    </row>
    <row r="36" spans="5:11" ht="12">
      <c r="E36" s="86"/>
      <c r="F36" s="86"/>
      <c r="G36" s="91" t="s">
        <v>32</v>
      </c>
      <c r="H36" s="93">
        <v>43980065</v>
      </c>
      <c r="I36" s="92">
        <f t="shared" si="1"/>
        <v>439.80065</v>
      </c>
      <c r="J36" s="94">
        <v>439.80065</v>
      </c>
      <c r="K36" s="95">
        <f t="shared" si="2"/>
        <v>0.4544431588164072</v>
      </c>
    </row>
    <row r="37" spans="5:11" ht="12">
      <c r="E37" s="90" t="s">
        <v>22</v>
      </c>
      <c r="F37" s="90"/>
      <c r="G37" s="91"/>
      <c r="H37" s="92">
        <v>446357353</v>
      </c>
      <c r="I37" s="92">
        <f t="shared" si="1"/>
        <v>4463.57353</v>
      </c>
      <c r="J37" s="98">
        <v>4463.57353</v>
      </c>
      <c r="K37" s="95">
        <f t="shared" si="2"/>
        <v>4.612181574953336</v>
      </c>
    </row>
    <row r="38" spans="5:11" ht="12">
      <c r="E38" s="90" t="s">
        <v>89</v>
      </c>
      <c r="F38" s="90"/>
      <c r="G38" s="91"/>
      <c r="H38" s="92">
        <v>137475207</v>
      </c>
      <c r="I38" s="92">
        <f t="shared" si="1"/>
        <v>1374.75207</v>
      </c>
      <c r="J38" s="98">
        <v>1374.75207</v>
      </c>
      <c r="K38" s="95">
        <f t="shared" si="2"/>
        <v>1.4205223964089058</v>
      </c>
    </row>
    <row r="39" ht="12">
      <c r="J39" s="27"/>
    </row>
  </sheetData>
  <mergeCells count="1">
    <mergeCell ref="F26:G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J41" sqref="J41"/>
    </sheetView>
  </sheetViews>
  <sheetFormatPr defaultColWidth="9.00390625" defaultRowHeight="13.5"/>
  <cols>
    <col min="1" max="1" width="10.00390625" style="25" customWidth="1"/>
    <col min="2" max="2" width="2.375" style="25" bestFit="1" customWidth="1"/>
    <col min="3" max="3" width="18.50390625" style="25" bestFit="1" customWidth="1"/>
    <col min="4" max="5" width="11.50390625" style="25" bestFit="1" customWidth="1"/>
    <col min="6" max="8" width="10.125" style="26" bestFit="1" customWidth="1"/>
    <col min="9" max="9" width="9.25390625" style="26" bestFit="1" customWidth="1"/>
    <col min="10" max="10" width="10.125" style="25" bestFit="1" customWidth="1"/>
    <col min="11" max="11" width="10.125" style="26" bestFit="1" customWidth="1"/>
    <col min="12" max="12" width="9.25390625" style="26" bestFit="1" customWidth="1"/>
    <col min="13" max="13" width="10.125" style="25" bestFit="1" customWidth="1"/>
    <col min="14" max="14" width="9.25390625" style="26" bestFit="1" customWidth="1"/>
    <col min="15" max="15" width="10.125" style="26" bestFit="1" customWidth="1"/>
    <col min="16" max="16" width="6.25390625" style="26" bestFit="1" customWidth="1"/>
    <col min="17" max="18" width="10.125" style="25" bestFit="1" customWidth="1"/>
    <col min="19" max="19" width="10.125" style="26" bestFit="1" customWidth="1"/>
    <col min="20" max="20" width="9.25390625" style="26" bestFit="1" customWidth="1"/>
    <col min="21" max="21" width="8.375" style="26" bestFit="1" customWidth="1"/>
    <col min="22" max="22" width="9.625" style="25" bestFit="1" customWidth="1"/>
    <col min="23" max="23" width="10.125" style="25" bestFit="1" customWidth="1"/>
    <col min="24" max="24" width="9.25390625" style="25" bestFit="1" customWidth="1"/>
    <col min="25" max="25" width="8.00390625" style="25" bestFit="1" customWidth="1"/>
    <col min="26" max="16384" width="9.00390625" style="44" customWidth="1"/>
  </cols>
  <sheetData>
    <row r="1" ht="15" thickBot="1">
      <c r="A1" s="23" t="s">
        <v>79</v>
      </c>
    </row>
    <row r="2" spans="1:25" s="27" customFormat="1" ht="12">
      <c r="A2" s="45"/>
      <c r="B2" s="46"/>
      <c r="C2" s="47"/>
      <c r="D2" s="31" t="s">
        <v>34</v>
      </c>
      <c r="E2" s="32" t="s">
        <v>66</v>
      </c>
      <c r="F2" s="33"/>
      <c r="G2" s="34"/>
      <c r="H2" s="34"/>
      <c r="I2" s="35"/>
      <c r="J2" s="36" t="s">
        <v>67</v>
      </c>
      <c r="K2" s="37"/>
      <c r="L2" s="38"/>
      <c r="M2" s="32" t="s">
        <v>68</v>
      </c>
      <c r="N2" s="39"/>
      <c r="O2" s="39"/>
      <c r="P2" s="40"/>
      <c r="Q2" s="31" t="s">
        <v>69</v>
      </c>
      <c r="R2" s="32" t="s">
        <v>70</v>
      </c>
      <c r="S2" s="39"/>
      <c r="T2" s="39"/>
      <c r="U2" s="40"/>
      <c r="V2" s="31" t="s">
        <v>71</v>
      </c>
      <c r="W2" s="41" t="s">
        <v>72</v>
      </c>
      <c r="X2" s="31" t="s">
        <v>73</v>
      </c>
      <c r="Y2" s="48" t="s">
        <v>76</v>
      </c>
    </row>
    <row r="3" spans="1:25" s="27" customFormat="1" ht="12">
      <c r="A3" s="42" t="s">
        <v>35</v>
      </c>
      <c r="B3" s="50"/>
      <c r="C3" s="76" t="s">
        <v>36</v>
      </c>
      <c r="D3" s="59"/>
      <c r="E3" s="60"/>
      <c r="F3" s="77" t="s">
        <v>37</v>
      </c>
      <c r="G3" s="78" t="s">
        <v>38</v>
      </c>
      <c r="H3" s="78" t="s">
        <v>39</v>
      </c>
      <c r="I3" s="79" t="s">
        <v>40</v>
      </c>
      <c r="J3" s="63"/>
      <c r="K3" s="80" t="s">
        <v>41</v>
      </c>
      <c r="L3" s="81" t="s">
        <v>40</v>
      </c>
      <c r="M3" s="65"/>
      <c r="N3" s="82" t="s">
        <v>42</v>
      </c>
      <c r="O3" s="82" t="s">
        <v>77</v>
      </c>
      <c r="P3" s="81" t="s">
        <v>40</v>
      </c>
      <c r="Q3" s="59"/>
      <c r="R3" s="65"/>
      <c r="S3" s="82" t="s">
        <v>43</v>
      </c>
      <c r="T3" s="82" t="s">
        <v>44</v>
      </c>
      <c r="U3" s="81" t="s">
        <v>40</v>
      </c>
      <c r="V3" s="66" t="s">
        <v>75</v>
      </c>
      <c r="W3" s="67"/>
      <c r="X3" s="59"/>
      <c r="Y3" s="83"/>
    </row>
    <row r="4" spans="1:25" ht="12" customHeight="1" hidden="1">
      <c r="A4" s="54" t="s">
        <v>45</v>
      </c>
      <c r="B4" s="54">
        <v>1</v>
      </c>
      <c r="C4" s="54" t="s">
        <v>46</v>
      </c>
      <c r="D4" s="54">
        <v>234152656</v>
      </c>
      <c r="E4" s="54">
        <v>77026599</v>
      </c>
      <c r="F4" s="74">
        <v>6086532</v>
      </c>
      <c r="G4" s="74">
        <v>26789404</v>
      </c>
      <c r="H4" s="74">
        <v>37914984</v>
      </c>
      <c r="I4" s="74">
        <v>6235679</v>
      </c>
      <c r="J4" s="54">
        <v>19120685</v>
      </c>
      <c r="K4" s="74">
        <v>15660988</v>
      </c>
      <c r="L4" s="74">
        <v>3459697</v>
      </c>
      <c r="M4" s="54">
        <v>93977829</v>
      </c>
      <c r="N4" s="74">
        <v>8736748</v>
      </c>
      <c r="O4" s="74">
        <v>85220199</v>
      </c>
      <c r="P4" s="74">
        <v>20882</v>
      </c>
      <c r="Q4" s="54">
        <v>27959033</v>
      </c>
      <c r="R4" s="54">
        <v>9951238</v>
      </c>
      <c r="S4" s="74">
        <v>7397825</v>
      </c>
      <c r="T4" s="74">
        <v>2071677</v>
      </c>
      <c r="U4" s="74">
        <v>481736</v>
      </c>
      <c r="V4" s="54">
        <v>923114</v>
      </c>
      <c r="W4" s="54">
        <v>140739</v>
      </c>
      <c r="X4" s="54">
        <v>5053419</v>
      </c>
      <c r="Y4" s="54"/>
    </row>
    <row r="5" spans="1:25" ht="12" customHeight="1" hidden="1">
      <c r="A5" s="54" t="s">
        <v>47</v>
      </c>
      <c r="B5" s="54">
        <v>1</v>
      </c>
      <c r="C5" s="54" t="s">
        <v>48</v>
      </c>
      <c r="D5" s="54">
        <v>18488476</v>
      </c>
      <c r="E5" s="54">
        <v>1529886</v>
      </c>
      <c r="F5" s="74">
        <v>554492</v>
      </c>
      <c r="G5" s="74">
        <v>333584</v>
      </c>
      <c r="H5" s="74">
        <v>622375</v>
      </c>
      <c r="I5" s="74">
        <v>19435</v>
      </c>
      <c r="J5" s="54">
        <v>9055</v>
      </c>
      <c r="K5" s="74">
        <v>6379</v>
      </c>
      <c r="L5" s="74">
        <v>2676</v>
      </c>
      <c r="M5" s="54">
        <v>6860096</v>
      </c>
      <c r="N5" s="74">
        <v>51787</v>
      </c>
      <c r="O5" s="74">
        <v>6808309</v>
      </c>
      <c r="P5" s="74"/>
      <c r="Q5" s="54">
        <v>3251387</v>
      </c>
      <c r="R5" s="54">
        <v>5777141</v>
      </c>
      <c r="S5" s="74">
        <v>5578116</v>
      </c>
      <c r="T5" s="74">
        <v>860</v>
      </c>
      <c r="U5" s="74">
        <v>198165</v>
      </c>
      <c r="V5" s="54">
        <v>8862</v>
      </c>
      <c r="W5" s="54"/>
      <c r="X5" s="54">
        <v>1052049</v>
      </c>
      <c r="Y5" s="54"/>
    </row>
    <row r="6" spans="1:25" ht="12" customHeight="1" hidden="1">
      <c r="A6" s="54" t="s">
        <v>49</v>
      </c>
      <c r="B6" s="54">
        <v>1</v>
      </c>
      <c r="C6" s="54" t="s">
        <v>50</v>
      </c>
      <c r="D6" s="54">
        <v>207299934</v>
      </c>
      <c r="E6" s="54">
        <v>65916696</v>
      </c>
      <c r="F6" s="74">
        <v>11785386</v>
      </c>
      <c r="G6" s="74">
        <v>26128420</v>
      </c>
      <c r="H6" s="74">
        <v>22163332</v>
      </c>
      <c r="I6" s="74">
        <v>5839558</v>
      </c>
      <c r="J6" s="54">
        <v>25368625</v>
      </c>
      <c r="K6" s="74">
        <v>20706670</v>
      </c>
      <c r="L6" s="74">
        <v>4661955</v>
      </c>
      <c r="M6" s="54">
        <v>65183288</v>
      </c>
      <c r="N6" s="74">
        <v>28422745</v>
      </c>
      <c r="O6" s="74">
        <v>36760543</v>
      </c>
      <c r="P6" s="74"/>
      <c r="Q6" s="54">
        <v>14325538</v>
      </c>
      <c r="R6" s="54">
        <v>24131045</v>
      </c>
      <c r="S6" s="74">
        <v>22286353</v>
      </c>
      <c r="T6" s="74">
        <v>1137057</v>
      </c>
      <c r="U6" s="74">
        <v>707635</v>
      </c>
      <c r="V6" s="54">
        <v>5244618</v>
      </c>
      <c r="W6" s="54">
        <v>1453954</v>
      </c>
      <c r="X6" s="54">
        <v>5676170</v>
      </c>
      <c r="Y6" s="54"/>
    </row>
    <row r="7" spans="1:25" ht="12" customHeight="1" hidden="1">
      <c r="A7" s="54" t="s">
        <v>51</v>
      </c>
      <c r="B7" s="54">
        <v>1</v>
      </c>
      <c r="C7" s="54" t="s">
        <v>52</v>
      </c>
      <c r="D7" s="54">
        <v>477195325</v>
      </c>
      <c r="E7" s="54">
        <v>168580622</v>
      </c>
      <c r="F7" s="74">
        <v>45570181</v>
      </c>
      <c r="G7" s="74">
        <v>103785791</v>
      </c>
      <c r="H7" s="74">
        <v>15454267</v>
      </c>
      <c r="I7" s="74">
        <v>3770383</v>
      </c>
      <c r="J7" s="54">
        <v>73115468</v>
      </c>
      <c r="K7" s="74">
        <v>73115468</v>
      </c>
      <c r="L7" s="74"/>
      <c r="M7" s="54">
        <v>12881898</v>
      </c>
      <c r="N7" s="74">
        <v>780253</v>
      </c>
      <c r="O7" s="74">
        <v>12101645</v>
      </c>
      <c r="P7" s="74"/>
      <c r="Q7" s="54">
        <v>116248</v>
      </c>
      <c r="R7" s="54">
        <v>1738760</v>
      </c>
      <c r="S7" s="74">
        <v>710246</v>
      </c>
      <c r="T7" s="74">
        <v>1028514</v>
      </c>
      <c r="U7" s="74"/>
      <c r="V7" s="54">
        <v>322458</v>
      </c>
      <c r="W7" s="54">
        <v>215950289</v>
      </c>
      <c r="X7" s="54">
        <v>4489582</v>
      </c>
      <c r="Y7" s="54"/>
    </row>
    <row r="8" spans="1:25" ht="12" customHeight="1" hidden="1">
      <c r="A8" s="54" t="s">
        <v>53</v>
      </c>
      <c r="B8" s="54">
        <v>1</v>
      </c>
      <c r="C8" s="54" t="s">
        <v>54</v>
      </c>
      <c r="D8" s="54">
        <v>2563767</v>
      </c>
      <c r="E8" s="54">
        <v>818097</v>
      </c>
      <c r="F8" s="74">
        <v>54981</v>
      </c>
      <c r="G8" s="74">
        <v>624139</v>
      </c>
      <c r="H8" s="74">
        <v>14652</v>
      </c>
      <c r="I8" s="74">
        <v>124325</v>
      </c>
      <c r="J8" s="54">
        <v>27396</v>
      </c>
      <c r="K8" s="74">
        <v>25219</v>
      </c>
      <c r="L8" s="74">
        <v>2177</v>
      </c>
      <c r="M8" s="54">
        <v>185768</v>
      </c>
      <c r="N8" s="74">
        <v>29591</v>
      </c>
      <c r="O8" s="74">
        <v>156177</v>
      </c>
      <c r="P8" s="74"/>
      <c r="Q8" s="54">
        <v>195783</v>
      </c>
      <c r="R8" s="54">
        <v>1336096</v>
      </c>
      <c r="S8" s="74">
        <v>1324538</v>
      </c>
      <c r="T8" s="74">
        <v>208</v>
      </c>
      <c r="U8" s="74">
        <v>11350</v>
      </c>
      <c r="V8" s="54"/>
      <c r="W8" s="54"/>
      <c r="X8" s="54">
        <v>627</v>
      </c>
      <c r="Y8" s="54"/>
    </row>
    <row r="9" spans="1:25" ht="12" customHeight="1" hidden="1">
      <c r="A9" s="54" t="s">
        <v>55</v>
      </c>
      <c r="B9" s="54">
        <v>1</v>
      </c>
      <c r="C9" s="54" t="s">
        <v>56</v>
      </c>
      <c r="D9" s="54">
        <v>319966272</v>
      </c>
      <c r="E9" s="54">
        <v>86800651</v>
      </c>
      <c r="F9" s="74">
        <v>26315996</v>
      </c>
      <c r="G9" s="74">
        <v>26407613</v>
      </c>
      <c r="H9" s="74">
        <v>32895751</v>
      </c>
      <c r="I9" s="74">
        <v>1181291</v>
      </c>
      <c r="J9" s="54">
        <v>2786914</v>
      </c>
      <c r="K9" s="74">
        <v>2203714</v>
      </c>
      <c r="L9" s="74">
        <v>583200</v>
      </c>
      <c r="M9" s="54">
        <v>50655779</v>
      </c>
      <c r="N9" s="74">
        <v>1032172</v>
      </c>
      <c r="O9" s="74">
        <v>49623607</v>
      </c>
      <c r="P9" s="74"/>
      <c r="Q9" s="54">
        <v>46626230</v>
      </c>
      <c r="R9" s="54">
        <v>128259841</v>
      </c>
      <c r="S9" s="74">
        <v>125002899</v>
      </c>
      <c r="T9" s="74">
        <v>3132428</v>
      </c>
      <c r="U9" s="74">
        <v>124514</v>
      </c>
      <c r="V9" s="54">
        <v>1106610</v>
      </c>
      <c r="W9" s="54">
        <v>2499503</v>
      </c>
      <c r="X9" s="54">
        <v>1230744</v>
      </c>
      <c r="Y9" s="54"/>
    </row>
    <row r="10" spans="1:25" ht="12" customHeight="1" hidden="1">
      <c r="A10" s="54" t="s">
        <v>57</v>
      </c>
      <c r="B10" s="54">
        <v>1</v>
      </c>
      <c r="C10" s="54" t="s">
        <v>58</v>
      </c>
      <c r="D10" s="54">
        <v>606972831</v>
      </c>
      <c r="E10" s="54">
        <v>292291599</v>
      </c>
      <c r="F10" s="74">
        <v>52443168</v>
      </c>
      <c r="G10" s="74">
        <v>85823825</v>
      </c>
      <c r="H10" s="74">
        <v>145557571</v>
      </c>
      <c r="I10" s="74">
        <v>8467035</v>
      </c>
      <c r="J10" s="54">
        <v>78009716</v>
      </c>
      <c r="K10" s="74">
        <v>59299959</v>
      </c>
      <c r="L10" s="74">
        <v>18709757</v>
      </c>
      <c r="M10" s="54">
        <v>71122968</v>
      </c>
      <c r="N10" s="74">
        <v>16650079</v>
      </c>
      <c r="O10" s="74">
        <v>54472889</v>
      </c>
      <c r="P10" s="74"/>
      <c r="Q10" s="54">
        <v>15628030</v>
      </c>
      <c r="R10" s="54">
        <v>56632245</v>
      </c>
      <c r="S10" s="74">
        <v>53201657</v>
      </c>
      <c r="T10" s="74">
        <v>2571155</v>
      </c>
      <c r="U10" s="74">
        <v>859433</v>
      </c>
      <c r="V10" s="54">
        <v>56331819</v>
      </c>
      <c r="W10" s="54">
        <v>9094170</v>
      </c>
      <c r="X10" s="54">
        <v>27862284</v>
      </c>
      <c r="Y10" s="54"/>
    </row>
    <row r="11" spans="1:25" ht="12" customHeight="1" hidden="1">
      <c r="A11" s="54" t="s">
        <v>59</v>
      </c>
      <c r="B11" s="54">
        <v>1</v>
      </c>
      <c r="C11" s="54" t="s">
        <v>78</v>
      </c>
      <c r="D11" s="54">
        <v>1300647058</v>
      </c>
      <c r="E11" s="54">
        <v>577891207</v>
      </c>
      <c r="F11" s="74">
        <v>153013507</v>
      </c>
      <c r="G11" s="74">
        <v>141264508</v>
      </c>
      <c r="H11" s="74">
        <v>265741349</v>
      </c>
      <c r="I11" s="74">
        <v>17871843</v>
      </c>
      <c r="J11" s="54">
        <v>2185559</v>
      </c>
      <c r="K11" s="74">
        <v>1915271</v>
      </c>
      <c r="L11" s="74">
        <v>270288</v>
      </c>
      <c r="M11" s="54">
        <v>283763058</v>
      </c>
      <c r="N11" s="74">
        <v>6440979</v>
      </c>
      <c r="O11" s="74">
        <v>277322079</v>
      </c>
      <c r="P11" s="74"/>
      <c r="Q11" s="54">
        <v>26489132</v>
      </c>
      <c r="R11" s="54">
        <v>379014852</v>
      </c>
      <c r="S11" s="74">
        <v>375501172</v>
      </c>
      <c r="T11" s="74">
        <v>2715331</v>
      </c>
      <c r="U11" s="74">
        <v>798349</v>
      </c>
      <c r="V11" s="54">
        <v>20142655</v>
      </c>
      <c r="W11" s="54">
        <v>495122</v>
      </c>
      <c r="X11" s="54">
        <v>10663291</v>
      </c>
      <c r="Y11" s="54">
        <v>2182</v>
      </c>
    </row>
    <row r="12" spans="1:25" ht="12" customHeight="1" hidden="1">
      <c r="A12" s="54" t="s">
        <v>61</v>
      </c>
      <c r="B12" s="54">
        <v>1</v>
      </c>
      <c r="C12" s="54" t="s">
        <v>62</v>
      </c>
      <c r="D12" s="54">
        <v>537133142</v>
      </c>
      <c r="E12" s="54">
        <v>458073329</v>
      </c>
      <c r="F12" s="74">
        <v>33420484</v>
      </c>
      <c r="G12" s="74">
        <v>40653938</v>
      </c>
      <c r="H12" s="74">
        <v>371756967</v>
      </c>
      <c r="I12" s="74">
        <v>12241940</v>
      </c>
      <c r="J12" s="54">
        <v>226793</v>
      </c>
      <c r="K12" s="74">
        <v>175471</v>
      </c>
      <c r="L12" s="74">
        <v>51322</v>
      </c>
      <c r="M12" s="54">
        <v>42011488</v>
      </c>
      <c r="N12" s="74">
        <v>2492617</v>
      </c>
      <c r="O12" s="74">
        <v>39518871</v>
      </c>
      <c r="P12" s="74"/>
      <c r="Q12" s="54">
        <v>1101596</v>
      </c>
      <c r="R12" s="54">
        <v>33862014</v>
      </c>
      <c r="S12" s="74">
        <v>32223737</v>
      </c>
      <c r="T12" s="74">
        <v>1481929</v>
      </c>
      <c r="U12" s="74">
        <v>156348</v>
      </c>
      <c r="V12" s="54">
        <v>1404681</v>
      </c>
      <c r="W12" s="54">
        <v>48337</v>
      </c>
      <c r="X12" s="54">
        <v>404904</v>
      </c>
      <c r="Y12" s="54"/>
    </row>
    <row r="13" spans="1:25" ht="12" customHeight="1" hidden="1">
      <c r="A13" s="73" t="s">
        <v>63</v>
      </c>
      <c r="B13" s="73">
        <v>1</v>
      </c>
      <c r="C13" s="73" t="s">
        <v>64</v>
      </c>
      <c r="D13" s="84">
        <v>38293284</v>
      </c>
      <c r="E13" s="84">
        <v>15518807</v>
      </c>
      <c r="F13" s="85">
        <v>8219220</v>
      </c>
      <c r="G13" s="85">
        <v>3685694</v>
      </c>
      <c r="H13" s="85">
        <v>3400700</v>
      </c>
      <c r="I13" s="85">
        <v>213193</v>
      </c>
      <c r="J13" s="84">
        <v>1818999</v>
      </c>
      <c r="K13" s="85">
        <v>1598877</v>
      </c>
      <c r="L13" s="85">
        <v>220122</v>
      </c>
      <c r="M13" s="84">
        <v>9232860</v>
      </c>
      <c r="N13" s="85">
        <v>213232</v>
      </c>
      <c r="O13" s="85">
        <v>9019628</v>
      </c>
      <c r="P13" s="85"/>
      <c r="Q13" s="84">
        <v>216217</v>
      </c>
      <c r="R13" s="84">
        <v>7080514</v>
      </c>
      <c r="S13" s="85">
        <v>6854630</v>
      </c>
      <c r="T13" s="85">
        <v>151835</v>
      </c>
      <c r="U13" s="85">
        <v>74049</v>
      </c>
      <c r="V13" s="84">
        <v>71406</v>
      </c>
      <c r="W13" s="84">
        <v>4326794</v>
      </c>
      <c r="X13" s="84">
        <v>20425</v>
      </c>
      <c r="Y13" s="84">
        <v>7262</v>
      </c>
    </row>
    <row r="14" spans="1:25" ht="12">
      <c r="A14" s="52"/>
      <c r="B14" s="52"/>
      <c r="C14" s="52"/>
      <c r="D14" s="54">
        <f>SUM(D4:D13)</f>
        <v>3742712745</v>
      </c>
      <c r="E14" s="49">
        <f aca="true" t="shared" si="0" ref="E14:Y14">SUM(E4:E13)</f>
        <v>1744447493</v>
      </c>
      <c r="F14" s="52">
        <f t="shared" si="0"/>
        <v>337463947</v>
      </c>
      <c r="G14" s="52">
        <f t="shared" si="0"/>
        <v>455496916</v>
      </c>
      <c r="H14" s="52">
        <f t="shared" si="0"/>
        <v>895521948</v>
      </c>
      <c r="I14" s="52">
        <f t="shared" si="0"/>
        <v>55964682</v>
      </c>
      <c r="J14" s="49">
        <f t="shared" si="0"/>
        <v>202669210</v>
      </c>
      <c r="K14" s="52">
        <f t="shared" si="0"/>
        <v>174708016</v>
      </c>
      <c r="L14" s="52">
        <f t="shared" si="0"/>
        <v>27961194</v>
      </c>
      <c r="M14" s="49">
        <f t="shared" si="0"/>
        <v>635875032</v>
      </c>
      <c r="N14" s="52">
        <f t="shared" si="0"/>
        <v>64850203</v>
      </c>
      <c r="O14" s="52">
        <f t="shared" si="0"/>
        <v>571003947</v>
      </c>
      <c r="P14" s="52">
        <f t="shared" si="0"/>
        <v>20882</v>
      </c>
      <c r="Q14" s="49">
        <f t="shared" si="0"/>
        <v>135909194</v>
      </c>
      <c r="R14" s="49">
        <f t="shared" si="0"/>
        <v>647783746</v>
      </c>
      <c r="S14" s="52">
        <f t="shared" si="0"/>
        <v>630081173</v>
      </c>
      <c r="T14" s="52">
        <f t="shared" si="0"/>
        <v>14290994</v>
      </c>
      <c r="U14" s="52">
        <f t="shared" si="0"/>
        <v>3411579</v>
      </c>
      <c r="V14" s="49">
        <f t="shared" si="0"/>
        <v>85556223</v>
      </c>
      <c r="W14" s="49">
        <f t="shared" si="0"/>
        <v>234008908</v>
      </c>
      <c r="X14" s="49">
        <f t="shared" si="0"/>
        <v>56453495</v>
      </c>
      <c r="Y14" s="49">
        <f t="shared" si="0"/>
        <v>9444</v>
      </c>
    </row>
    <row r="15" ht="12">
      <c r="D15" s="53">
        <f>E14+J14+M14+Q14+R14+V14+W14+X14+Y14</f>
        <v>3742712745</v>
      </c>
    </row>
    <row r="17" ht="12">
      <c r="I17" s="51"/>
    </row>
    <row r="19" spans="8:9" ht="12">
      <c r="H19" s="89" t="s">
        <v>90</v>
      </c>
      <c r="I19" s="89" t="s">
        <v>92</v>
      </c>
    </row>
    <row r="20" spans="5:11" ht="12">
      <c r="E20" s="86"/>
      <c r="F20" s="86" t="s">
        <v>31</v>
      </c>
      <c r="G20" s="87"/>
      <c r="H20" s="26">
        <v>3742712745</v>
      </c>
      <c r="I20" s="26">
        <f>H20/100000</f>
        <v>37427.12745</v>
      </c>
      <c r="J20" s="25">
        <v>37427.12745</v>
      </c>
      <c r="K20" s="100">
        <f>J20/37427.12745*100</f>
        <v>100</v>
      </c>
    </row>
    <row r="21" spans="5:11" ht="12">
      <c r="E21" s="88" t="s">
        <v>80</v>
      </c>
      <c r="F21" s="86"/>
      <c r="G21" s="87"/>
      <c r="H21" s="26">
        <v>1744447493</v>
      </c>
      <c r="I21" s="26">
        <f aca="true" t="shared" si="1" ref="I21:I38">H21/100000</f>
        <v>17444.47493</v>
      </c>
      <c r="J21" s="25">
        <v>17444.47493</v>
      </c>
      <c r="K21" s="100">
        <f aca="true" t="shared" si="2" ref="K21:K38">J21/37427.12745*100</f>
        <v>46.60917392953704</v>
      </c>
    </row>
    <row r="22" spans="5:11" ht="12">
      <c r="E22" s="86"/>
      <c r="F22" s="90" t="s">
        <v>80</v>
      </c>
      <c r="G22" s="91" t="s">
        <v>81</v>
      </c>
      <c r="H22" s="26">
        <v>337463947</v>
      </c>
      <c r="I22" s="26">
        <f t="shared" si="1"/>
        <v>3374.63947</v>
      </c>
      <c r="J22" s="25">
        <v>3374.63947</v>
      </c>
      <c r="K22" s="100">
        <f t="shared" si="2"/>
        <v>9.016560179533629</v>
      </c>
    </row>
    <row r="23" spans="5:11" ht="12">
      <c r="E23" s="86"/>
      <c r="F23" s="90" t="s">
        <v>82</v>
      </c>
      <c r="G23" s="91">
        <v>4</v>
      </c>
      <c r="H23" s="26">
        <v>455496916</v>
      </c>
      <c r="I23" s="26">
        <f t="shared" si="1"/>
        <v>4554.96916</v>
      </c>
      <c r="J23" s="25">
        <v>4554.96916</v>
      </c>
      <c r="K23" s="100">
        <f t="shared" si="2"/>
        <v>12.170234453833299</v>
      </c>
    </row>
    <row r="24" spans="5:11" ht="12">
      <c r="E24" s="86"/>
      <c r="F24" s="90"/>
      <c r="G24" s="91" t="s">
        <v>13</v>
      </c>
      <c r="H24" s="26">
        <v>895521948</v>
      </c>
      <c r="I24" s="26">
        <f t="shared" si="1"/>
        <v>8955.21948</v>
      </c>
      <c r="J24" s="25">
        <v>8955.21948</v>
      </c>
      <c r="K24" s="100">
        <f t="shared" si="2"/>
        <v>23.927082012808867</v>
      </c>
    </row>
    <row r="25" spans="5:11" ht="12">
      <c r="E25" s="88" t="s">
        <v>28</v>
      </c>
      <c r="F25" s="86"/>
      <c r="G25" s="87"/>
      <c r="H25" s="26">
        <v>202669210</v>
      </c>
      <c r="I25" s="26">
        <f t="shared" si="1"/>
        <v>2026.6921</v>
      </c>
      <c r="J25" s="25">
        <v>2026.6921</v>
      </c>
      <c r="K25" s="100">
        <f t="shared" si="2"/>
        <v>5.415035131155918</v>
      </c>
    </row>
    <row r="26" spans="5:11" ht="12">
      <c r="E26" s="86"/>
      <c r="F26" s="119" t="s">
        <v>83</v>
      </c>
      <c r="G26" s="119"/>
      <c r="H26" s="26">
        <v>174708016</v>
      </c>
      <c r="I26" s="26">
        <f t="shared" si="1"/>
        <v>1747.08016</v>
      </c>
      <c r="J26" s="25">
        <v>1747.08016</v>
      </c>
      <c r="K26" s="100">
        <f t="shared" si="2"/>
        <v>4.667951507456658</v>
      </c>
    </row>
    <row r="27" spans="5:11" ht="12">
      <c r="E27" s="88" t="s">
        <v>29</v>
      </c>
      <c r="F27" s="86"/>
      <c r="G27" s="87"/>
      <c r="H27" s="26">
        <v>635875032</v>
      </c>
      <c r="I27" s="26">
        <f t="shared" si="1"/>
        <v>6358.75032</v>
      </c>
      <c r="J27" s="25">
        <v>6358.75032</v>
      </c>
      <c r="K27" s="100">
        <f t="shared" si="2"/>
        <v>16.98968302735721</v>
      </c>
    </row>
    <row r="28" spans="5:11" ht="12">
      <c r="E28" s="86"/>
      <c r="F28" s="86"/>
      <c r="G28" s="91" t="s">
        <v>84</v>
      </c>
      <c r="H28" s="26">
        <v>64850203</v>
      </c>
      <c r="I28" s="26">
        <f t="shared" si="1"/>
        <v>648.50203</v>
      </c>
      <c r="J28" s="25">
        <v>648.50203</v>
      </c>
      <c r="K28" s="100">
        <f t="shared" si="2"/>
        <v>1.7327058585149313</v>
      </c>
    </row>
    <row r="29" spans="5:11" ht="12">
      <c r="E29" s="86"/>
      <c r="F29" s="86"/>
      <c r="G29" s="91" t="s">
        <v>85</v>
      </c>
      <c r="H29" s="26">
        <v>571003947</v>
      </c>
      <c r="I29" s="26">
        <f t="shared" si="1"/>
        <v>5710.03947</v>
      </c>
      <c r="J29" s="25">
        <v>5710.03947</v>
      </c>
      <c r="K29" s="100">
        <f t="shared" si="2"/>
        <v>15.256419231286744</v>
      </c>
    </row>
    <row r="30" spans="5:11" ht="12">
      <c r="E30" s="90" t="s">
        <v>17</v>
      </c>
      <c r="F30" s="90"/>
      <c r="G30" s="91"/>
      <c r="H30" s="26">
        <v>135909194</v>
      </c>
      <c r="I30" s="26">
        <f t="shared" si="1"/>
        <v>1359.09194</v>
      </c>
      <c r="J30" s="25">
        <v>1359.09194</v>
      </c>
      <c r="K30" s="100">
        <f t="shared" si="2"/>
        <v>3.631301765853259</v>
      </c>
    </row>
    <row r="31" spans="5:11" ht="12">
      <c r="E31" s="88" t="s">
        <v>30</v>
      </c>
      <c r="F31" s="86"/>
      <c r="G31" s="87"/>
      <c r="H31" s="26">
        <v>647783746</v>
      </c>
      <c r="I31" s="26">
        <f t="shared" si="1"/>
        <v>6477.83746</v>
      </c>
      <c r="J31" s="25">
        <v>6477.83746</v>
      </c>
      <c r="K31" s="100">
        <f t="shared" si="2"/>
        <v>17.307867050854846</v>
      </c>
    </row>
    <row r="32" spans="5:11" ht="12">
      <c r="E32" s="86"/>
      <c r="F32" s="90" t="s">
        <v>86</v>
      </c>
      <c r="G32" s="91"/>
      <c r="H32" s="26">
        <v>630081173</v>
      </c>
      <c r="I32" s="26">
        <f t="shared" si="1"/>
        <v>6300.81173</v>
      </c>
      <c r="J32" s="25">
        <v>6300.81173</v>
      </c>
      <c r="K32" s="100">
        <f t="shared" si="2"/>
        <v>16.834879295552245</v>
      </c>
    </row>
    <row r="33" spans="5:11" ht="12">
      <c r="E33" s="86"/>
      <c r="F33" s="90" t="s">
        <v>87</v>
      </c>
      <c r="G33" s="91"/>
      <c r="H33" s="26">
        <v>14290994</v>
      </c>
      <c r="I33" s="26">
        <f t="shared" si="1"/>
        <v>142.90994</v>
      </c>
      <c r="J33" s="25">
        <v>142.90994</v>
      </c>
      <c r="K33" s="100">
        <f t="shared" si="2"/>
        <v>0.3818351814226662</v>
      </c>
    </row>
    <row r="34" spans="5:11" ht="12">
      <c r="E34" s="88" t="s">
        <v>91</v>
      </c>
      <c r="F34" s="86"/>
      <c r="G34" s="87"/>
      <c r="H34" s="26">
        <v>85556223</v>
      </c>
      <c r="I34" s="26">
        <f t="shared" si="1"/>
        <v>855.56223</v>
      </c>
      <c r="J34" s="25">
        <v>855.56223</v>
      </c>
      <c r="K34" s="100">
        <f t="shared" si="2"/>
        <v>2.285941476921975</v>
      </c>
    </row>
    <row r="35" spans="5:11" ht="12">
      <c r="E35" s="86"/>
      <c r="F35" s="86"/>
      <c r="G35" s="91" t="s">
        <v>88</v>
      </c>
      <c r="H35" s="26">
        <v>52588965</v>
      </c>
      <c r="I35" s="26">
        <f t="shared" si="1"/>
        <v>525.88965</v>
      </c>
      <c r="J35" s="25">
        <v>525.88965</v>
      </c>
      <c r="K35" s="100">
        <f t="shared" si="2"/>
        <v>1.4051028914857318</v>
      </c>
    </row>
    <row r="36" spans="5:11" ht="12">
      <c r="E36" s="86"/>
      <c r="F36" s="86"/>
      <c r="G36" s="91" t="s">
        <v>32</v>
      </c>
      <c r="H36" s="26">
        <v>14169739</v>
      </c>
      <c r="I36" s="26">
        <f t="shared" si="1"/>
        <v>141.69739</v>
      </c>
      <c r="J36" s="25">
        <v>141.69739</v>
      </c>
      <c r="K36" s="100">
        <f t="shared" si="2"/>
        <v>0.3785954190294131</v>
      </c>
    </row>
    <row r="37" spans="5:11" ht="12">
      <c r="E37" s="90" t="s">
        <v>22</v>
      </c>
      <c r="F37" s="90"/>
      <c r="G37" s="91"/>
      <c r="H37" s="26">
        <v>234008908</v>
      </c>
      <c r="I37" s="26">
        <f t="shared" si="1"/>
        <v>2340.08908</v>
      </c>
      <c r="J37" s="25">
        <v>2340.08908</v>
      </c>
      <c r="K37" s="100">
        <f t="shared" si="2"/>
        <v>6.252387611435567</v>
      </c>
    </row>
    <row r="38" spans="5:11" ht="12">
      <c r="E38" s="90" t="s">
        <v>89</v>
      </c>
      <c r="F38" s="90"/>
      <c r="G38" s="91"/>
      <c r="H38" s="26">
        <v>56453495</v>
      </c>
      <c r="I38" s="26">
        <f t="shared" si="1"/>
        <v>564.53495</v>
      </c>
      <c r="J38" s="25">
        <v>564.53495</v>
      </c>
      <c r="K38" s="100">
        <f t="shared" si="2"/>
        <v>1.5083576765387054</v>
      </c>
    </row>
  </sheetData>
  <mergeCells count="1">
    <mergeCell ref="F26:G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Akihiro　Oyaizu</dc:creator>
  <cp:keywords/>
  <dc:description/>
  <cp:lastModifiedBy>愛知県</cp:lastModifiedBy>
  <cp:lastPrinted>2005-10-20T13:10:08Z</cp:lastPrinted>
  <dcterms:created xsi:type="dcterms:W3CDTF">2002-07-28T14:31:06Z</dcterms:created>
  <dcterms:modified xsi:type="dcterms:W3CDTF">2007-12-11T03:59:26Z</dcterms:modified>
  <cp:category/>
  <cp:version/>
  <cp:contentType/>
  <cp:contentStatus/>
</cp:coreProperties>
</file>